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835"/>
  </bookViews>
  <sheets>
    <sheet name="Приложение № 9" sheetId="9" r:id="rId1"/>
  </sheets>
  <definedNames>
    <definedName name="_xlnm._FilterDatabase" localSheetId="0" hidden="1">'Приложение № 9'!$A$15:$V$1818</definedName>
    <definedName name="_xlnm.Print_Titles" localSheetId="0">'Приложение № 9'!$14:$15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38" i="9" l="1"/>
  <c r="S938" i="9"/>
  <c r="T938" i="9"/>
  <c r="U937" i="9"/>
  <c r="P937" i="9"/>
  <c r="Q937" i="9"/>
  <c r="O937" i="9"/>
  <c r="R491" i="9" l="1"/>
  <c r="S491" i="9"/>
  <c r="T491" i="9"/>
  <c r="M490" i="9"/>
  <c r="M489" i="9" s="1"/>
  <c r="M488" i="9" s="1"/>
  <c r="N490" i="9"/>
  <c r="N489" i="9" s="1"/>
  <c r="N488" i="9" s="1"/>
  <c r="O490" i="9"/>
  <c r="O489" i="9" s="1"/>
  <c r="O488" i="9" s="1"/>
  <c r="P490" i="9"/>
  <c r="P489" i="9" s="1"/>
  <c r="P488" i="9" s="1"/>
  <c r="Q490" i="9"/>
  <c r="Q489" i="9" s="1"/>
  <c r="Q488" i="9" s="1"/>
  <c r="U490" i="9"/>
  <c r="U489" i="9" s="1"/>
  <c r="U488" i="9" s="1"/>
  <c r="L490" i="9"/>
  <c r="R490" i="9" l="1"/>
  <c r="T488" i="9"/>
  <c r="S488" i="9"/>
  <c r="S490" i="9"/>
  <c r="T490" i="9"/>
  <c r="T489" i="9"/>
  <c r="S489" i="9"/>
  <c r="L489" i="9"/>
  <c r="R1519" i="9"/>
  <c r="S1519" i="9"/>
  <c r="T1519" i="9"/>
  <c r="R1522" i="9"/>
  <c r="S1522" i="9"/>
  <c r="T1522" i="9"/>
  <c r="R1525" i="9"/>
  <c r="S1525" i="9"/>
  <c r="T1525" i="9"/>
  <c r="M1518" i="9"/>
  <c r="M1517" i="9" s="1"/>
  <c r="N1518" i="9"/>
  <c r="N1517" i="9" s="1"/>
  <c r="O1518" i="9"/>
  <c r="O1517" i="9" s="1"/>
  <c r="P1518" i="9"/>
  <c r="P1517" i="9" s="1"/>
  <c r="Q1518" i="9"/>
  <c r="Q1517" i="9" s="1"/>
  <c r="U1518" i="9"/>
  <c r="U1517" i="9" s="1"/>
  <c r="M1521" i="9"/>
  <c r="M1520" i="9" s="1"/>
  <c r="N1521" i="9"/>
  <c r="N1520" i="9" s="1"/>
  <c r="O1521" i="9"/>
  <c r="O1520" i="9" s="1"/>
  <c r="P1521" i="9"/>
  <c r="P1520" i="9" s="1"/>
  <c r="Q1521" i="9"/>
  <c r="Q1520" i="9" s="1"/>
  <c r="U1521" i="9"/>
  <c r="U1520" i="9" s="1"/>
  <c r="M1524" i="9"/>
  <c r="M1523" i="9" s="1"/>
  <c r="N1524" i="9"/>
  <c r="N1523" i="9" s="1"/>
  <c r="O1524" i="9"/>
  <c r="O1523" i="9" s="1"/>
  <c r="P1524" i="9"/>
  <c r="P1523" i="9" s="1"/>
  <c r="Q1524" i="9"/>
  <c r="Q1523" i="9" s="1"/>
  <c r="U1524" i="9"/>
  <c r="U1523" i="9" s="1"/>
  <c r="L1518" i="9"/>
  <c r="L1521" i="9"/>
  <c r="L1524" i="9"/>
  <c r="R1518" i="9" l="1"/>
  <c r="R1521" i="9"/>
  <c r="T1517" i="9"/>
  <c r="R1524" i="9"/>
  <c r="L1520" i="9"/>
  <c r="R1520" i="9" s="1"/>
  <c r="S1523" i="9"/>
  <c r="L1523" i="9"/>
  <c r="R1523" i="9" s="1"/>
  <c r="T1523" i="9"/>
  <c r="L488" i="9"/>
  <c r="R488" i="9" s="1"/>
  <c r="R489" i="9"/>
  <c r="S1524" i="9"/>
  <c r="T1520" i="9"/>
  <c r="S1520" i="9"/>
  <c r="P1516" i="9"/>
  <c r="S1521" i="9"/>
  <c r="O1516" i="9"/>
  <c r="T1518" i="9"/>
  <c r="S1517" i="9"/>
  <c r="S1518" i="9"/>
  <c r="T1524" i="9"/>
  <c r="T1521" i="9"/>
  <c r="L1517" i="9"/>
  <c r="N1516" i="9"/>
  <c r="U1516" i="9"/>
  <c r="Q1516" i="9"/>
  <c r="M1516" i="9"/>
  <c r="Q1587" i="9"/>
  <c r="P1587" i="9"/>
  <c r="O1587" i="9"/>
  <c r="S1516" i="9" l="1"/>
  <c r="T1516" i="9"/>
  <c r="L1516" i="9"/>
  <c r="R1516" i="9" s="1"/>
  <c r="R1517" i="9"/>
  <c r="Q1584" i="9"/>
  <c r="P1584" i="9"/>
  <c r="O1584" i="9"/>
  <c r="R423" i="9" l="1"/>
  <c r="S423" i="9"/>
  <c r="T423" i="9"/>
  <c r="R426" i="9"/>
  <c r="S426" i="9"/>
  <c r="T426" i="9"/>
  <c r="M422" i="9"/>
  <c r="M421" i="9" s="1"/>
  <c r="N422" i="9"/>
  <c r="N421" i="9" s="1"/>
  <c r="O422" i="9"/>
  <c r="P422" i="9"/>
  <c r="P421" i="9" s="1"/>
  <c r="Q422" i="9"/>
  <c r="Q421" i="9" s="1"/>
  <c r="U422" i="9"/>
  <c r="U421" i="9" s="1"/>
  <c r="M425" i="9"/>
  <c r="M424" i="9" s="1"/>
  <c r="N425" i="9"/>
  <c r="N424" i="9" s="1"/>
  <c r="O425" i="9"/>
  <c r="O424" i="9" s="1"/>
  <c r="P425" i="9"/>
  <c r="P424" i="9" s="1"/>
  <c r="Q425" i="9"/>
  <c r="Q424" i="9" s="1"/>
  <c r="U425" i="9"/>
  <c r="U424" i="9" s="1"/>
  <c r="L422" i="9"/>
  <c r="L421" i="9" s="1"/>
  <c r="L425" i="9"/>
  <c r="L424" i="9" s="1"/>
  <c r="L420" i="9" l="1"/>
  <c r="R424" i="9"/>
  <c r="R422" i="9"/>
  <c r="T421" i="9"/>
  <c r="T424" i="9"/>
  <c r="S424" i="9"/>
  <c r="S421" i="9"/>
  <c r="O421" i="9"/>
  <c r="R421" i="9" s="1"/>
  <c r="T425" i="9"/>
  <c r="Q420" i="9"/>
  <c r="T422" i="9"/>
  <c r="M420" i="9"/>
  <c r="U420" i="9"/>
  <c r="S425" i="9"/>
  <c r="R425" i="9"/>
  <c r="S422" i="9"/>
  <c r="P420" i="9"/>
  <c r="N420" i="9"/>
  <c r="R1507" i="9"/>
  <c r="S1507" i="9"/>
  <c r="T1507" i="9"/>
  <c r="M1506" i="9"/>
  <c r="M1505" i="9" s="1"/>
  <c r="M1504" i="9" s="1"/>
  <c r="N1506" i="9"/>
  <c r="N1505" i="9" s="1"/>
  <c r="N1504" i="9" s="1"/>
  <c r="O1506" i="9"/>
  <c r="O1505" i="9" s="1"/>
  <c r="O1504" i="9" s="1"/>
  <c r="P1506" i="9"/>
  <c r="P1505" i="9" s="1"/>
  <c r="P1504" i="9" s="1"/>
  <c r="Q1506" i="9"/>
  <c r="Q1505" i="9" s="1"/>
  <c r="Q1504" i="9" s="1"/>
  <c r="U1506" i="9"/>
  <c r="U1505" i="9" s="1"/>
  <c r="U1504" i="9" s="1"/>
  <c r="L1506" i="9"/>
  <c r="L1505" i="9" s="1"/>
  <c r="T420" i="9" l="1"/>
  <c r="T1504" i="9"/>
  <c r="O420" i="9"/>
  <c r="R420" i="9" s="1"/>
  <c r="S1504" i="9"/>
  <c r="S420" i="9"/>
  <c r="T1506" i="9"/>
  <c r="T1505" i="9"/>
  <c r="S1505" i="9"/>
  <c r="S1506" i="9"/>
  <c r="R1505" i="9"/>
  <c r="L1504" i="9"/>
  <c r="R1504" i="9" s="1"/>
  <c r="R1506" i="9"/>
  <c r="R1173" i="9"/>
  <c r="S1173" i="9"/>
  <c r="T1173" i="9"/>
  <c r="M1172" i="9"/>
  <c r="M1171" i="9" s="1"/>
  <c r="M1170" i="9" s="1"/>
  <c r="N1172" i="9"/>
  <c r="N1171" i="9" s="1"/>
  <c r="N1170" i="9" s="1"/>
  <c r="O1172" i="9"/>
  <c r="P1172" i="9"/>
  <c r="P1171" i="9" s="1"/>
  <c r="P1170" i="9" s="1"/>
  <c r="Q1172" i="9"/>
  <c r="Q1171" i="9" s="1"/>
  <c r="Q1170" i="9" s="1"/>
  <c r="U1172" i="9"/>
  <c r="U1171" i="9" s="1"/>
  <c r="U1170" i="9" s="1"/>
  <c r="L1172" i="9"/>
  <c r="L1171" i="9" s="1"/>
  <c r="T1170" i="9" l="1"/>
  <c r="S1170" i="9"/>
  <c r="R1172" i="9"/>
  <c r="O1171" i="9"/>
  <c r="O1170" i="9" s="1"/>
  <c r="T1172" i="9"/>
  <c r="T1171" i="9"/>
  <c r="S1171" i="9"/>
  <c r="S1172" i="9"/>
  <c r="L1170" i="9"/>
  <c r="R1511" i="9"/>
  <c r="S1511" i="9"/>
  <c r="T1511" i="9"/>
  <c r="R1515" i="9"/>
  <c r="S1515" i="9"/>
  <c r="T1515" i="9"/>
  <c r="M1510" i="9"/>
  <c r="M1509" i="9" s="1"/>
  <c r="M1508" i="9" s="1"/>
  <c r="N1510" i="9"/>
  <c r="N1509" i="9" s="1"/>
  <c r="N1508" i="9" s="1"/>
  <c r="O1510" i="9"/>
  <c r="O1509" i="9" s="1"/>
  <c r="O1508" i="9" s="1"/>
  <c r="P1510" i="9"/>
  <c r="P1509" i="9" s="1"/>
  <c r="P1508" i="9" s="1"/>
  <c r="Q1510" i="9"/>
  <c r="Q1509" i="9" s="1"/>
  <c r="Q1508" i="9" s="1"/>
  <c r="U1510" i="9"/>
  <c r="U1509" i="9" s="1"/>
  <c r="U1508" i="9" s="1"/>
  <c r="M1514" i="9"/>
  <c r="M1513" i="9" s="1"/>
  <c r="M1512" i="9" s="1"/>
  <c r="N1514" i="9"/>
  <c r="N1513" i="9" s="1"/>
  <c r="N1512" i="9" s="1"/>
  <c r="O1514" i="9"/>
  <c r="O1513" i="9" s="1"/>
  <c r="O1512" i="9" s="1"/>
  <c r="P1514" i="9"/>
  <c r="P1513" i="9" s="1"/>
  <c r="P1512" i="9" s="1"/>
  <c r="Q1514" i="9"/>
  <c r="Q1513" i="9" s="1"/>
  <c r="Q1512" i="9" s="1"/>
  <c r="U1514" i="9"/>
  <c r="U1513" i="9" s="1"/>
  <c r="U1512" i="9" s="1"/>
  <c r="L1510" i="9"/>
  <c r="L1514" i="9"/>
  <c r="L1513" i="9" s="1"/>
  <c r="R1510" i="9" l="1"/>
  <c r="R1171" i="9"/>
  <c r="R1170" i="9"/>
  <c r="L1509" i="9"/>
  <c r="L1508" i="9" s="1"/>
  <c r="R1508" i="9" s="1"/>
  <c r="S1508" i="9"/>
  <c r="T1510" i="9"/>
  <c r="T1508" i="9"/>
  <c r="T1512" i="9"/>
  <c r="S1512" i="9"/>
  <c r="T1514" i="9"/>
  <c r="T1513" i="9"/>
  <c r="S1513" i="9"/>
  <c r="S1514" i="9"/>
  <c r="L1512" i="9"/>
  <c r="R1512" i="9" s="1"/>
  <c r="R1513" i="9"/>
  <c r="R1514" i="9"/>
  <c r="T1509" i="9"/>
  <c r="S1509" i="9"/>
  <c r="S1510" i="9"/>
  <c r="R1509" i="9" l="1"/>
  <c r="U1502" i="9"/>
  <c r="U1501" i="9" s="1"/>
  <c r="U1499" i="9"/>
  <c r="U1498" i="9" s="1"/>
  <c r="M1499" i="9"/>
  <c r="M1498" i="9" s="1"/>
  <c r="N1499" i="9"/>
  <c r="O1499" i="9"/>
  <c r="O1498" i="9" s="1"/>
  <c r="P1499" i="9"/>
  <c r="P1498" i="9" s="1"/>
  <c r="Q1499" i="9"/>
  <c r="Q1498" i="9" s="1"/>
  <c r="M1502" i="9"/>
  <c r="M1501" i="9" s="1"/>
  <c r="N1502" i="9"/>
  <c r="N1501" i="9" s="1"/>
  <c r="O1502" i="9"/>
  <c r="O1501" i="9" s="1"/>
  <c r="P1502" i="9"/>
  <c r="Q1502" i="9"/>
  <c r="Q1501" i="9" s="1"/>
  <c r="L1499" i="9"/>
  <c r="L1498" i="9" s="1"/>
  <c r="L1502" i="9"/>
  <c r="L1501" i="9" s="1"/>
  <c r="R1500" i="9"/>
  <c r="S1500" i="9"/>
  <c r="T1500" i="9"/>
  <c r="R1503" i="9"/>
  <c r="S1503" i="9"/>
  <c r="T1503" i="9"/>
  <c r="S1502" i="9" l="1"/>
  <c r="T1501" i="9"/>
  <c r="Q1497" i="9"/>
  <c r="U1497" i="9"/>
  <c r="T1502" i="9"/>
  <c r="T1499" i="9"/>
  <c r="R1501" i="9"/>
  <c r="R1502" i="9"/>
  <c r="L1497" i="9"/>
  <c r="S1499" i="9"/>
  <c r="R1499" i="9"/>
  <c r="R1498" i="9"/>
  <c r="M1497" i="9"/>
  <c r="S1498" i="9"/>
  <c r="P1501" i="9"/>
  <c r="S1501" i="9" s="1"/>
  <c r="N1498" i="9"/>
  <c r="O1497" i="9"/>
  <c r="R1073" i="9"/>
  <c r="S1073" i="9"/>
  <c r="T1073" i="9"/>
  <c r="M1072" i="9"/>
  <c r="M1071" i="9" s="1"/>
  <c r="M1070" i="9" s="1"/>
  <c r="N1072" i="9"/>
  <c r="N1071" i="9" s="1"/>
  <c r="N1070" i="9" s="1"/>
  <c r="O1072" i="9"/>
  <c r="O1071" i="9" s="1"/>
  <c r="O1070" i="9" s="1"/>
  <c r="P1072" i="9"/>
  <c r="P1071" i="9" s="1"/>
  <c r="P1070" i="9" s="1"/>
  <c r="Q1072" i="9"/>
  <c r="Q1071" i="9" s="1"/>
  <c r="Q1070" i="9" s="1"/>
  <c r="U1072" i="9"/>
  <c r="U1071" i="9" s="1"/>
  <c r="U1070" i="9" s="1"/>
  <c r="L1072" i="9"/>
  <c r="L1071" i="9" s="1"/>
  <c r="L1070" i="9" s="1"/>
  <c r="R1070" i="9" l="1"/>
  <c r="P1497" i="9"/>
  <c r="S1497" i="9" s="1"/>
  <c r="R1497" i="9"/>
  <c r="N1497" i="9"/>
  <c r="T1497" i="9" s="1"/>
  <c r="T1498" i="9"/>
  <c r="T1070" i="9"/>
  <c r="S1070" i="9"/>
  <c r="T1071" i="9"/>
  <c r="T1072" i="9"/>
  <c r="S1071" i="9"/>
  <c r="S1072" i="9"/>
  <c r="R1072" i="9"/>
  <c r="R1071" i="9"/>
  <c r="Q1815" i="9"/>
  <c r="Q1814" i="9" s="1"/>
  <c r="Q1813" i="9" s="1"/>
  <c r="Q1811" i="9"/>
  <c r="Q1810" i="9" s="1"/>
  <c r="Q1809" i="9" s="1"/>
  <c r="Q1806" i="9"/>
  <c r="Q1805" i="9" s="1"/>
  <c r="Q1804" i="9" s="1"/>
  <c r="Q1803" i="9" s="1"/>
  <c r="Q1801" i="9"/>
  <c r="Q1800" i="9" s="1"/>
  <c r="Q1797" i="9"/>
  <c r="Q1796" i="9" s="1"/>
  <c r="Q1791" i="9"/>
  <c r="Q1790" i="9" s="1"/>
  <c r="Q1788" i="9"/>
  <c r="Q1787" i="9" s="1"/>
  <c r="Q1785" i="9"/>
  <c r="Q1784" i="9" s="1"/>
  <c r="Q1781" i="9"/>
  <c r="Q1780" i="9" s="1"/>
  <c r="Q1779" i="9" s="1"/>
  <c r="Q1767" i="9"/>
  <c r="Q1766" i="9" s="1"/>
  <c r="Q1755" i="9"/>
  <c r="Q1754" i="9" s="1"/>
  <c r="Q1744" i="9"/>
  <c r="Q1743" i="9" s="1"/>
  <c r="Q1731" i="9"/>
  <c r="Q1730" i="9" s="1"/>
  <c r="Q1729" i="9" s="1"/>
  <c r="Q1726" i="9"/>
  <c r="Q1725" i="9" s="1"/>
  <c r="Q1723" i="9"/>
  <c r="Q1722" i="9" s="1"/>
  <c r="Q1720" i="9"/>
  <c r="Q1719" i="9" s="1"/>
  <c r="Q1716" i="9"/>
  <c r="Q1715" i="9" s="1"/>
  <c r="Q1714" i="9" s="1"/>
  <c r="Q1711" i="9"/>
  <c r="Q1710" i="9" s="1"/>
  <c r="Q1709" i="9" s="1"/>
  <c r="Q1708" i="9" s="1"/>
  <c r="Q1705" i="9"/>
  <c r="Q1704" i="9" s="1"/>
  <c r="Q1702" i="9"/>
  <c r="Q1701" i="9" s="1"/>
  <c r="Q1699" i="9"/>
  <c r="Q1698" i="9" s="1"/>
  <c r="Q1695" i="9"/>
  <c r="Q1694" i="9" s="1"/>
  <c r="Q1693" i="9" s="1"/>
  <c r="Q1690" i="9"/>
  <c r="Q1689" i="9" s="1"/>
  <c r="Q1688" i="9" s="1"/>
  <c r="Q1687" i="9" s="1"/>
  <c r="Q1684" i="9"/>
  <c r="Q1683" i="9" s="1"/>
  <c r="Q1681" i="9"/>
  <c r="Q1680" i="9" s="1"/>
  <c r="Q1678" i="9"/>
  <c r="Q1677" i="9" s="1"/>
  <c r="Q1674" i="9"/>
  <c r="Q1673" i="9" s="1"/>
  <c r="Q1672" i="9" s="1"/>
  <c r="Q1669" i="9"/>
  <c r="Q1668" i="9" s="1"/>
  <c r="Q1667" i="9" s="1"/>
  <c r="Q1666" i="9" s="1"/>
  <c r="Q1664" i="9"/>
  <c r="Q1663" i="9" s="1"/>
  <c r="Q1662" i="9" s="1"/>
  <c r="Q1661" i="9" s="1"/>
  <c r="Q1658" i="9"/>
  <c r="Q1656" i="9"/>
  <c r="Q1652" i="9"/>
  <c r="Q1651" i="9" s="1"/>
  <c r="Q1649" i="9"/>
  <c r="Q1648" i="9" s="1"/>
  <c r="Q1646" i="9"/>
  <c r="Q1645" i="9" s="1"/>
  <c r="Q1642" i="9"/>
  <c r="Q1641" i="9" s="1"/>
  <c r="Q1640" i="9" s="1"/>
  <c r="Q1637" i="9"/>
  <c r="Q1636" i="9" s="1"/>
  <c r="Q1635" i="9" s="1"/>
  <c r="Q1633" i="9"/>
  <c r="Q1632" i="9" s="1"/>
  <c r="Q1631" i="9" s="1"/>
  <c r="Q1628" i="9"/>
  <c r="Q1627" i="9" s="1"/>
  <c r="Q1626" i="9" s="1"/>
  <c r="Q1625" i="9" s="1"/>
  <c r="Q1622" i="9"/>
  <c r="Q1620" i="9"/>
  <c r="Q1617" i="9"/>
  <c r="Q1616" i="9" s="1"/>
  <c r="Q1613" i="9"/>
  <c r="Q1612" i="9" s="1"/>
  <c r="Q1611" i="9" s="1"/>
  <c r="Q1609" i="9"/>
  <c r="Q1608" i="9" s="1"/>
  <c r="Q1607" i="9" s="1"/>
  <c r="Q1605" i="9"/>
  <c r="Q1604" i="9" s="1"/>
  <c r="Q1603" i="9" s="1"/>
  <c r="Q1601" i="9"/>
  <c r="Q1600" i="9" s="1"/>
  <c r="Q1598" i="9"/>
  <c r="Q1597" i="9" s="1"/>
  <c r="Q1594" i="9"/>
  <c r="Q1593" i="9" s="1"/>
  <c r="Q1592" i="9" s="1"/>
  <c r="Q1590" i="9"/>
  <c r="Q1589" i="9" s="1"/>
  <c r="Q1588" i="9" s="1"/>
  <c r="Q1586" i="9"/>
  <c r="Q1585" i="9" s="1"/>
  <c r="Q1583" i="9"/>
  <c r="Q1582" i="9" s="1"/>
  <c r="Q1579" i="9"/>
  <c r="Q1578" i="9" s="1"/>
  <c r="Q1577" i="9" s="1"/>
  <c r="Q1575" i="9"/>
  <c r="Q1574" i="9" s="1"/>
  <c r="Q1572" i="9"/>
  <c r="Q1571" i="9" s="1"/>
  <c r="Q1569" i="9"/>
  <c r="Q1568" i="9" s="1"/>
  <c r="Q1566" i="9"/>
  <c r="Q1565" i="9" s="1"/>
  <c r="Q1562" i="9"/>
  <c r="Q1561" i="9" s="1"/>
  <c r="Q1559" i="9"/>
  <c r="Q1558" i="9" s="1"/>
  <c r="Q1556" i="9"/>
  <c r="Q1555" i="9" s="1"/>
  <c r="Q1553" i="9"/>
  <c r="Q1552" i="9" s="1"/>
  <c r="Q1549" i="9"/>
  <c r="Q1548" i="9" s="1"/>
  <c r="Q1547" i="9" s="1"/>
  <c r="Q1545" i="9"/>
  <c r="Q1544" i="9" s="1"/>
  <c r="Q1541" i="9"/>
  <c r="Q1536" i="9"/>
  <c r="Q1533" i="9"/>
  <c r="Q1532" i="9" s="1"/>
  <c r="Q1530" i="9"/>
  <c r="Q1528" i="9"/>
  <c r="Q1495" i="9"/>
  <c r="Q1494" i="9" s="1"/>
  <c r="Q1493" i="9" s="1"/>
  <c r="Q1491" i="9"/>
  <c r="Q1490" i="9" s="1"/>
  <c r="Q1489" i="9" s="1"/>
  <c r="Q1487" i="9"/>
  <c r="Q1486" i="9" s="1"/>
  <c r="Q1485" i="9" s="1"/>
  <c r="Q1483" i="9"/>
  <c r="Q1482" i="9" s="1"/>
  <c r="Q1481" i="9" s="1"/>
  <c r="Q1479" i="9"/>
  <c r="Q1478" i="9" s="1"/>
  <c r="Q1477" i="9" s="1"/>
  <c r="Q1475" i="9"/>
  <c r="Q1474" i="9" s="1"/>
  <c r="Q1473" i="9" s="1"/>
  <c r="Q1471" i="9"/>
  <c r="Q1470" i="9" s="1"/>
  <c r="Q1469" i="9" s="1"/>
  <c r="Q1467" i="9"/>
  <c r="Q1466" i="9" s="1"/>
  <c r="Q1465" i="9" s="1"/>
  <c r="Q1462" i="9"/>
  <c r="Q1461" i="9" s="1"/>
  <c r="Q1460" i="9" s="1"/>
  <c r="Q1459" i="9" s="1"/>
  <c r="Q1457" i="9"/>
  <c r="Q1456" i="9" s="1"/>
  <c r="Q1452" i="9"/>
  <c r="Q1449" i="9"/>
  <c r="Q1446" i="9"/>
  <c r="Q1443" i="9"/>
  <c r="Q1442" i="9" s="1"/>
  <c r="Q1435" i="9"/>
  <c r="Q1434" i="9" s="1"/>
  <c r="Q1431" i="9"/>
  <c r="Q1429" i="9"/>
  <c r="Q1424" i="9"/>
  <c r="Q1423" i="9" s="1"/>
  <c r="Q1422" i="9" s="1"/>
  <c r="Q1420" i="9"/>
  <c r="Q1419" i="9" s="1"/>
  <c r="Q1417" i="9"/>
  <c r="Q1416" i="9" s="1"/>
  <c r="Q1414" i="9"/>
  <c r="Q1413" i="9" s="1"/>
  <c r="Q1409" i="9"/>
  <c r="Q1408" i="9" s="1"/>
  <c r="Q1407" i="9" s="1"/>
  <c r="Q1406" i="9" s="1"/>
  <c r="Q1404" i="9"/>
  <c r="Q1403" i="9" s="1"/>
  <c r="Q1402" i="9" s="1"/>
  <c r="Q1400" i="9"/>
  <c r="Q1399" i="9" s="1"/>
  <c r="Q1397" i="9"/>
  <c r="Q1396" i="9" s="1"/>
  <c r="Q1394" i="9"/>
  <c r="Q1393" i="9" s="1"/>
  <c r="Q1389" i="9"/>
  <c r="Q1388" i="9" s="1"/>
  <c r="Q1387" i="9" s="1"/>
  <c r="Q1386" i="9" s="1"/>
  <c r="Q1384" i="9"/>
  <c r="Q1383" i="9" s="1"/>
  <c r="Q1382" i="9" s="1"/>
  <c r="Q1381" i="9" s="1"/>
  <c r="Q1378" i="9"/>
  <c r="Q1377" i="9" s="1"/>
  <c r="Q1376" i="9" s="1"/>
  <c r="Q1374" i="9"/>
  <c r="Q1373" i="9" s="1"/>
  <c r="Q1372" i="9" s="1"/>
  <c r="Q1370" i="9"/>
  <c r="Q1369" i="9" s="1"/>
  <c r="Q1367" i="9"/>
  <c r="Q1366" i="9" s="1"/>
  <c r="Q1364" i="9"/>
  <c r="Q1363" i="9" s="1"/>
  <c r="Q1359" i="9"/>
  <c r="Q1358" i="9" s="1"/>
  <c r="Q1357" i="9" s="1"/>
  <c r="Q1355" i="9"/>
  <c r="Q1354" i="9" s="1"/>
  <c r="Q1353" i="9" s="1"/>
  <c r="Q1351" i="9"/>
  <c r="Q1350" i="9" s="1"/>
  <c r="Q1349" i="9" s="1"/>
  <c r="Q1345" i="9"/>
  <c r="Q1344" i="9" s="1"/>
  <c r="Q1343" i="9" s="1"/>
  <c r="Q1341" i="9"/>
  <c r="Q1339" i="9"/>
  <c r="Q1336" i="9"/>
  <c r="Q1335" i="9" s="1"/>
  <c r="Q1333" i="9"/>
  <c r="Q1332" i="9" s="1"/>
  <c r="Q1328" i="9"/>
  <c r="Q1327" i="9" s="1"/>
  <c r="Q1326" i="9" s="1"/>
  <c r="Q1324" i="9"/>
  <c r="Q1323" i="9" s="1"/>
  <c r="Q1321" i="9"/>
  <c r="Q1320" i="9" s="1"/>
  <c r="Q1315" i="9"/>
  <c r="Q1314" i="9" s="1"/>
  <c r="Q1313" i="9" s="1"/>
  <c r="Q1311" i="9"/>
  <c r="Q1310" i="9" s="1"/>
  <c r="Q1309" i="9" s="1"/>
  <c r="Q1307" i="9"/>
  <c r="Q1306" i="9" s="1"/>
  <c r="Q1305" i="9" s="1"/>
  <c r="Q1302" i="9"/>
  <c r="Q1301" i="9" s="1"/>
  <c r="Q1299" i="9"/>
  <c r="Q1298" i="9" s="1"/>
  <c r="Q1293" i="9"/>
  <c r="Q1292" i="9" s="1"/>
  <c r="Q1291" i="9" s="1"/>
  <c r="Q1289" i="9"/>
  <c r="Q1288" i="9" s="1"/>
  <c r="Q1287" i="9" s="1"/>
  <c r="Q1284" i="9"/>
  <c r="Q1283" i="9" s="1"/>
  <c r="Q1282" i="9" s="1"/>
  <c r="Q1280" i="9"/>
  <c r="Q1279" i="9" s="1"/>
  <c r="Q1278" i="9" s="1"/>
  <c r="Q1276" i="9"/>
  <c r="Q1275" i="9" s="1"/>
  <c r="Q1274" i="9" s="1"/>
  <c r="Q1272" i="9"/>
  <c r="Q1271" i="9" s="1"/>
  <c r="Q1270" i="9" s="1"/>
  <c r="Q1268" i="9"/>
  <c r="Q1267" i="9" s="1"/>
  <c r="Q1265" i="9"/>
  <c r="Q1264" i="9" s="1"/>
  <c r="Q1261" i="9"/>
  <c r="Q1260" i="9" s="1"/>
  <c r="Q1259" i="9" s="1"/>
  <c r="Q1255" i="9"/>
  <c r="Q1254" i="9" s="1"/>
  <c r="Q1253" i="9" s="1"/>
  <c r="Q1251" i="9"/>
  <c r="Q1250" i="9" s="1"/>
  <c r="Q1249" i="9" s="1"/>
  <c r="Q1247" i="9"/>
  <c r="Q1246" i="9" s="1"/>
  <c r="Q1244" i="9"/>
  <c r="Q1243" i="9" s="1"/>
  <c r="Q1241" i="9"/>
  <c r="Q1240" i="9" s="1"/>
  <c r="Q1236" i="9"/>
  <c r="Q1235" i="9" s="1"/>
  <c r="Q1234" i="9" s="1"/>
  <c r="Q1232" i="9"/>
  <c r="Q1231" i="9" s="1"/>
  <c r="Q1230" i="9" s="1"/>
  <c r="Q1227" i="9"/>
  <c r="Q1226" i="9" s="1"/>
  <c r="Q1225" i="9" s="1"/>
  <c r="Q1223" i="9"/>
  <c r="Q1222" i="9" s="1"/>
  <c r="Q1221" i="9" s="1"/>
  <c r="Q1219" i="9"/>
  <c r="Q1218" i="9" s="1"/>
  <c r="Q1216" i="9"/>
  <c r="Q1215" i="9" s="1"/>
  <c r="Q1212" i="9"/>
  <c r="Q1211" i="9" s="1"/>
  <c r="Q1210" i="9" s="1"/>
  <c r="Q1208" i="9"/>
  <c r="Q1207" i="9" s="1"/>
  <c r="Q1205" i="9"/>
  <c r="Q1204" i="9" s="1"/>
  <c r="Q1202" i="9"/>
  <c r="Q1201" i="9" s="1"/>
  <c r="Q1197" i="9"/>
  <c r="Q1196" i="9" s="1"/>
  <c r="Q1195" i="9" s="1"/>
  <c r="Q1193" i="9"/>
  <c r="Q1192" i="9" s="1"/>
  <c r="Q1191" i="9" s="1"/>
  <c r="Q1189" i="9"/>
  <c r="Q1188" i="9" s="1"/>
  <c r="Q1187" i="9" s="1"/>
  <c r="Q1185" i="9"/>
  <c r="Q1184" i="9" s="1"/>
  <c r="Q1183" i="9" s="1"/>
  <c r="Q1181" i="9"/>
  <c r="Q1180" i="9" s="1"/>
  <c r="Q1179" i="9" s="1"/>
  <c r="Q1176" i="9"/>
  <c r="Q1175" i="9" s="1"/>
  <c r="Q1174" i="9" s="1"/>
  <c r="Q1168" i="9"/>
  <c r="Q1167" i="9" s="1"/>
  <c r="Q1166" i="9" s="1"/>
  <c r="Q1164" i="9"/>
  <c r="Q1163" i="9" s="1"/>
  <c r="Q1162" i="9" s="1"/>
  <c r="Q1160" i="9"/>
  <c r="Q1159" i="9" s="1"/>
  <c r="Q1158" i="9" s="1"/>
  <c r="Q1156" i="9"/>
  <c r="Q1155" i="9" s="1"/>
  <c r="Q1154" i="9" s="1"/>
  <c r="Q1152" i="9"/>
  <c r="Q1151" i="9" s="1"/>
  <c r="Q1150" i="9" s="1"/>
  <c r="Q1148" i="9"/>
  <c r="Q1147" i="9" s="1"/>
  <c r="Q1146" i="9" s="1"/>
  <c r="Q1144" i="9"/>
  <c r="Q1143" i="9" s="1"/>
  <c r="Q1142" i="9" s="1"/>
  <c r="Q1140" i="9"/>
  <c r="Q1139" i="9" s="1"/>
  <c r="Q1138" i="9" s="1"/>
  <c r="Q1136" i="9"/>
  <c r="Q1135" i="9" s="1"/>
  <c r="Q1133" i="9"/>
  <c r="Q1132" i="9" s="1"/>
  <c r="Q1129" i="9"/>
  <c r="Q1128" i="9" s="1"/>
  <c r="Q1127" i="9" s="1"/>
  <c r="Q1125" i="9"/>
  <c r="Q1124" i="9" s="1"/>
  <c r="Q1123" i="9" s="1"/>
  <c r="Q1121" i="9"/>
  <c r="Q1120" i="9" s="1"/>
  <c r="Q1119" i="9" s="1"/>
  <c r="Q1117" i="9"/>
  <c r="Q1116" i="9" s="1"/>
  <c r="Q1114" i="9"/>
  <c r="Q1113" i="9" s="1"/>
  <c r="Q1111" i="9"/>
  <c r="Q1110" i="9" s="1"/>
  <c r="Q1105" i="9"/>
  <c r="Q1104" i="9" s="1"/>
  <c r="Q1103" i="9" s="1"/>
  <c r="Q1102" i="9" s="1"/>
  <c r="Q1100" i="9"/>
  <c r="Q1099" i="9" s="1"/>
  <c r="Q1098" i="9" s="1"/>
  <c r="Q1097" i="9" s="1"/>
  <c r="Q1094" i="9"/>
  <c r="Q1093" i="9" s="1"/>
  <c r="Q1091" i="9"/>
  <c r="Q1090" i="9" s="1"/>
  <c r="Q1087" i="9"/>
  <c r="Q1086" i="9" s="1"/>
  <c r="Q1085" i="9" s="1"/>
  <c r="Q1083" i="9"/>
  <c r="Q1082" i="9" s="1"/>
  <c r="Q1080" i="9"/>
  <c r="Q1079" i="9" s="1"/>
  <c r="Q1076" i="9"/>
  <c r="Q1075" i="9" s="1"/>
  <c r="Q1074" i="9" s="1"/>
  <c r="Q1068" i="9"/>
  <c r="Q1067" i="9" s="1"/>
  <c r="Q1066" i="9" s="1"/>
  <c r="Q1064" i="9"/>
  <c r="Q1063" i="9" s="1"/>
  <c r="Q1062" i="9" s="1"/>
  <c r="Q1060" i="9"/>
  <c r="Q1059" i="9" s="1"/>
  <c r="Q1058" i="9" s="1"/>
  <c r="Q1055" i="9"/>
  <c r="Q1054" i="9" s="1"/>
  <c r="Q1052" i="9"/>
  <c r="Q1051" i="9" s="1"/>
  <c r="Q1048" i="9"/>
  <c r="Q1047" i="9" s="1"/>
  <c r="Q1045" i="9"/>
  <c r="Q1044" i="9" s="1"/>
  <c r="Q1042" i="9"/>
  <c r="Q1041" i="9" s="1"/>
  <c r="Q1037" i="9"/>
  <c r="Q1036" i="9" s="1"/>
  <c r="Q1035" i="9" s="1"/>
  <c r="Q1033" i="9"/>
  <c r="Q1032" i="9" s="1"/>
  <c r="Q1030" i="9"/>
  <c r="Q1029" i="9" s="1"/>
  <c r="Q1026" i="9"/>
  <c r="Q1025" i="9" s="1"/>
  <c r="Q1023" i="9"/>
  <c r="Q1022" i="9" s="1"/>
  <c r="Q1017" i="9"/>
  <c r="Q1016" i="9" s="1"/>
  <c r="Q1015" i="9" s="1"/>
  <c r="Q1014" i="9" s="1"/>
  <c r="Q1012" i="9"/>
  <c r="Q1011" i="9" s="1"/>
  <c r="Q1009" i="9"/>
  <c r="Q1008" i="9" s="1"/>
  <c r="Q1006" i="9"/>
  <c r="Q1005" i="9" s="1"/>
  <c r="Q1002" i="9"/>
  <c r="Q1001" i="9" s="1"/>
  <c r="Q1000" i="9" s="1"/>
  <c r="Q998" i="9"/>
  <c r="Q997" i="9" s="1"/>
  <c r="Q996" i="9" s="1"/>
  <c r="Q994" i="9"/>
  <c r="Q993" i="9" s="1"/>
  <c r="Q992" i="9" s="1"/>
  <c r="Q990" i="9"/>
  <c r="Q989" i="9" s="1"/>
  <c r="Q987" i="9"/>
  <c r="Q986" i="9" s="1"/>
  <c r="Q982" i="9"/>
  <c r="Q981" i="9" s="1"/>
  <c r="Q980" i="9" s="1"/>
  <c r="Q977" i="9"/>
  <c r="Q976" i="9" s="1"/>
  <c r="Q975" i="9" s="1"/>
  <c r="Q973" i="9"/>
  <c r="Q972" i="9" s="1"/>
  <c r="Q971" i="9" s="1"/>
  <c r="Q969" i="9"/>
  <c r="Q968" i="9" s="1"/>
  <c r="Q966" i="9"/>
  <c r="Q965" i="9" s="1"/>
  <c r="Q963" i="9"/>
  <c r="Q962" i="9" s="1"/>
  <c r="Q959" i="9"/>
  <c r="Q958" i="9" s="1"/>
  <c r="Q956" i="9"/>
  <c r="Q955" i="9" s="1"/>
  <c r="Q953" i="9"/>
  <c r="Q952" i="9" s="1"/>
  <c r="Q947" i="9"/>
  <c r="Q945" i="9"/>
  <c r="Q943" i="9"/>
  <c r="Q936" i="9"/>
  <c r="Q935" i="9" s="1"/>
  <c r="Q933" i="9"/>
  <c r="Q931" i="9"/>
  <c r="Q929" i="9"/>
  <c r="Q925" i="9"/>
  <c r="Q924" i="9" s="1"/>
  <c r="Q921" i="9"/>
  <c r="Q920" i="9" s="1"/>
  <c r="Q919" i="9" s="1"/>
  <c r="Q915" i="9"/>
  <c r="Q914" i="9" s="1"/>
  <c r="Q913" i="9" s="1"/>
  <c r="Q911" i="9"/>
  <c r="Q910" i="9" s="1"/>
  <c r="Q909" i="9" s="1"/>
  <c r="Q907" i="9"/>
  <c r="Q906" i="9" s="1"/>
  <c r="Q905" i="9" s="1"/>
  <c r="Q903" i="9"/>
  <c r="Q902" i="9" s="1"/>
  <c r="Q901" i="9" s="1"/>
  <c r="Q899" i="9"/>
  <c r="Q898" i="9" s="1"/>
  <c r="Q897" i="9" s="1"/>
  <c r="Q895" i="9"/>
  <c r="Q894" i="9" s="1"/>
  <c r="Q893" i="9" s="1"/>
  <c r="Q891" i="9"/>
  <c r="Q890" i="9" s="1"/>
  <c r="Q889" i="9" s="1"/>
  <c r="Q887" i="9"/>
  <c r="Q886" i="9" s="1"/>
  <c r="Q885" i="9" s="1"/>
  <c r="Q883" i="9"/>
  <c r="Q882" i="9" s="1"/>
  <c r="Q881" i="9" s="1"/>
  <c r="Q879" i="9"/>
  <c r="Q878" i="9" s="1"/>
  <c r="Q877" i="9" s="1"/>
  <c r="Q875" i="9"/>
  <c r="Q874" i="9" s="1"/>
  <c r="Q873" i="9" s="1"/>
  <c r="Q871" i="9"/>
  <c r="Q870" i="9" s="1"/>
  <c r="Q869" i="9" s="1"/>
  <c r="Q866" i="9"/>
  <c r="Q865" i="9" s="1"/>
  <c r="Q863" i="9"/>
  <c r="Q862" i="9" s="1"/>
  <c r="Q859" i="9"/>
  <c r="Q858" i="9" s="1"/>
  <c r="Q857" i="9" s="1"/>
  <c r="Q855" i="9"/>
  <c r="Q854" i="9" s="1"/>
  <c r="Q852" i="9"/>
  <c r="Q851" i="9" s="1"/>
  <c r="Q849" i="9"/>
  <c r="Q848" i="9" s="1"/>
  <c r="Q843" i="9"/>
  <c r="Q842" i="9" s="1"/>
  <c r="Q841" i="9" s="1"/>
  <c r="Q839" i="9"/>
  <c r="Q838" i="9" s="1"/>
  <c r="Q837" i="9" s="1"/>
  <c r="Q835" i="9"/>
  <c r="Q834" i="9" s="1"/>
  <c r="Q833" i="9" s="1"/>
  <c r="Q831" i="9"/>
  <c r="Q830" i="9" s="1"/>
  <c r="Q829" i="9" s="1"/>
  <c r="Q827" i="9"/>
  <c r="Q826" i="9" s="1"/>
  <c r="Q825" i="9" s="1"/>
  <c r="Q823" i="9"/>
  <c r="Q822" i="9" s="1"/>
  <c r="Q821" i="9" s="1"/>
  <c r="Q819" i="9"/>
  <c r="Q818" i="9" s="1"/>
  <c r="Q817" i="9" s="1"/>
  <c r="Q815" i="9"/>
  <c r="Q814" i="9" s="1"/>
  <c r="Q813" i="9" s="1"/>
  <c r="Q810" i="9"/>
  <c r="Q809" i="9" s="1"/>
  <c r="Q808" i="9" s="1"/>
  <c r="Q806" i="9"/>
  <c r="Q805" i="9" s="1"/>
  <c r="Q804" i="9" s="1"/>
  <c r="Q802" i="9"/>
  <c r="Q801" i="9" s="1"/>
  <c r="Q800" i="9" s="1"/>
  <c r="Q798" i="9"/>
  <c r="Q797" i="9" s="1"/>
  <c r="Q796" i="9" s="1"/>
  <c r="Q794" i="9"/>
  <c r="Q793" i="9" s="1"/>
  <c r="Q792" i="9" s="1"/>
  <c r="Q790" i="9"/>
  <c r="Q789" i="9" s="1"/>
  <c r="Q788" i="9" s="1"/>
  <c r="Q786" i="9"/>
  <c r="Q785" i="9" s="1"/>
  <c r="Q784" i="9" s="1"/>
  <c r="Q782" i="9"/>
  <c r="Q781" i="9" s="1"/>
  <c r="Q779" i="9"/>
  <c r="Q778" i="9" s="1"/>
  <c r="Q773" i="9"/>
  <c r="Q772" i="9" s="1"/>
  <c r="Q770" i="9"/>
  <c r="Q769" i="9" s="1"/>
  <c r="Q767" i="9"/>
  <c r="Q766" i="9" s="1"/>
  <c r="Q762" i="9"/>
  <c r="Q761" i="9" s="1"/>
  <c r="Q760" i="9" s="1"/>
  <c r="Q758" i="9"/>
  <c r="Q757" i="9" s="1"/>
  <c r="Q756" i="9" s="1"/>
  <c r="Q754" i="9"/>
  <c r="Q753" i="9" s="1"/>
  <c r="Q752" i="9" s="1"/>
  <c r="Q750" i="9"/>
  <c r="Q749" i="9" s="1"/>
  <c r="Q748" i="9" s="1"/>
  <c r="Q746" i="9"/>
  <c r="Q745" i="9" s="1"/>
  <c r="Q744" i="9" s="1"/>
  <c r="Q742" i="9"/>
  <c r="Q741" i="9" s="1"/>
  <c r="Q740" i="9" s="1"/>
  <c r="Q738" i="9"/>
  <c r="Q737" i="9" s="1"/>
  <c r="Q736" i="9" s="1"/>
  <c r="Q734" i="9"/>
  <c r="Q733" i="9" s="1"/>
  <c r="Q732" i="9" s="1"/>
  <c r="Q730" i="9"/>
  <c r="Q729" i="9" s="1"/>
  <c r="Q728" i="9" s="1"/>
  <c r="Q725" i="9"/>
  <c r="Q724" i="9" s="1"/>
  <c r="Q723" i="9" s="1"/>
  <c r="Q721" i="9"/>
  <c r="Q720" i="9" s="1"/>
  <c r="Q719" i="9" s="1"/>
  <c r="Q717" i="9"/>
  <c r="Q716" i="9" s="1"/>
  <c r="Q715" i="9" s="1"/>
  <c r="Q713" i="9"/>
  <c r="Q712" i="9" s="1"/>
  <c r="Q711" i="9" s="1"/>
  <c r="Q709" i="9"/>
  <c r="Q708" i="9" s="1"/>
  <c r="Q707" i="9" s="1"/>
  <c r="Q705" i="9"/>
  <c r="Q704" i="9" s="1"/>
  <c r="Q703" i="9" s="1"/>
  <c r="Q701" i="9"/>
  <c r="Q700" i="9" s="1"/>
  <c r="Q699" i="9" s="1"/>
  <c r="Q697" i="9"/>
  <c r="Q696" i="9" s="1"/>
  <c r="Q695" i="9" s="1"/>
  <c r="Q693" i="9"/>
  <c r="Q692" i="9" s="1"/>
  <c r="Q691" i="9" s="1"/>
  <c r="Q689" i="9"/>
  <c r="Q688" i="9" s="1"/>
  <c r="Q687" i="9" s="1"/>
  <c r="Q685" i="9"/>
  <c r="Q684" i="9" s="1"/>
  <c r="Q683" i="9" s="1"/>
  <c r="Q679" i="9"/>
  <c r="Q678" i="9" s="1"/>
  <c r="Q677" i="9" s="1"/>
  <c r="Q675" i="9"/>
  <c r="Q674" i="9" s="1"/>
  <c r="Q673" i="9" s="1"/>
  <c r="Q669" i="9"/>
  <c r="Q668" i="9" s="1"/>
  <c r="Q666" i="9"/>
  <c r="Q665" i="9" s="1"/>
  <c r="Q660" i="9"/>
  <c r="Q659" i="9" s="1"/>
  <c r="Q657" i="9"/>
  <c r="Q656" i="9" s="1"/>
  <c r="Q654" i="9"/>
  <c r="Q653" i="9" s="1"/>
  <c r="Q650" i="9"/>
  <c r="Q649" i="9" s="1"/>
  <c r="Q648" i="9" s="1"/>
  <c r="Q645" i="9"/>
  <c r="Q644" i="9" s="1"/>
  <c r="Q642" i="9"/>
  <c r="Q641" i="9" s="1"/>
  <c r="Q636" i="9"/>
  <c r="Q635" i="9" s="1"/>
  <c r="Q634" i="9" s="1"/>
  <c r="Q632" i="9"/>
  <c r="Q631" i="9" s="1"/>
  <c r="Q629" i="9"/>
  <c r="Q628" i="9" s="1"/>
  <c r="Q626" i="9"/>
  <c r="Q625" i="9" s="1"/>
  <c r="Q623" i="9"/>
  <c r="Q622" i="9" s="1"/>
  <c r="Q619" i="9"/>
  <c r="Q618" i="9" s="1"/>
  <c r="Q616" i="9"/>
  <c r="Q615" i="9" s="1"/>
  <c r="Q612" i="9"/>
  <c r="Q611" i="9" s="1"/>
  <c r="Q610" i="9" s="1"/>
  <c r="Q608" i="9"/>
  <c r="Q606" i="9"/>
  <c r="Q603" i="9"/>
  <c r="Q602" i="9" s="1"/>
  <c r="Q600" i="9"/>
  <c r="Q599" i="9" s="1"/>
  <c r="Q595" i="9"/>
  <c r="Q594" i="9" s="1"/>
  <c r="Q593" i="9" s="1"/>
  <c r="Q591" i="9"/>
  <c r="Q590" i="9" s="1"/>
  <c r="Q588" i="9"/>
  <c r="Q587" i="9" s="1"/>
  <c r="Q584" i="9"/>
  <c r="Q583" i="9" s="1"/>
  <c r="Q582" i="9" s="1"/>
  <c r="Q578" i="9"/>
  <c r="Q577" i="9" s="1"/>
  <c r="Q575" i="9"/>
  <c r="Q574" i="9" s="1"/>
  <c r="Q571" i="9"/>
  <c r="Q570" i="9" s="1"/>
  <c r="Q568" i="9"/>
  <c r="Q567" i="9" s="1"/>
  <c r="Q564" i="9"/>
  <c r="Q563" i="9" s="1"/>
  <c r="Q561" i="9"/>
  <c r="Q560" i="9" s="1"/>
  <c r="Q556" i="9"/>
  <c r="Q555" i="9" s="1"/>
  <c r="Q554" i="9" s="1"/>
  <c r="Q552" i="9"/>
  <c r="Q551" i="9" s="1"/>
  <c r="Q550" i="9" s="1"/>
  <c r="Q548" i="9"/>
  <c r="Q547" i="9" s="1"/>
  <c r="Q546" i="9" s="1"/>
  <c r="Q544" i="9"/>
  <c r="Q543" i="9" s="1"/>
  <c r="Q541" i="9"/>
  <c r="Q540" i="9" s="1"/>
  <c r="Q537" i="9"/>
  <c r="Q536" i="9" s="1"/>
  <c r="Q534" i="9"/>
  <c r="Q533" i="9" s="1"/>
  <c r="Q530" i="9"/>
  <c r="Q529" i="9" s="1"/>
  <c r="Q527" i="9"/>
  <c r="Q526" i="9" s="1"/>
  <c r="Q522" i="9"/>
  <c r="Q521" i="9" s="1"/>
  <c r="Q519" i="9"/>
  <c r="Q518" i="9" s="1"/>
  <c r="Q515" i="9"/>
  <c r="Q514" i="9" s="1"/>
  <c r="Q512" i="9"/>
  <c r="Q511" i="9" s="1"/>
  <c r="Q506" i="9"/>
  <c r="Q504" i="9"/>
  <c r="Q500" i="9"/>
  <c r="Q498" i="9"/>
  <c r="Q494" i="9"/>
  <c r="Q493" i="9" s="1"/>
  <c r="Q492" i="9" s="1"/>
  <c r="Q486" i="9"/>
  <c r="Q485" i="9" s="1"/>
  <c r="Q484" i="9" s="1"/>
  <c r="Q481" i="9"/>
  <c r="Q480" i="9" s="1"/>
  <c r="Q478" i="9"/>
  <c r="Q475" i="9"/>
  <c r="Q473" i="9"/>
  <c r="Q469" i="9"/>
  <c r="Q468" i="9" s="1"/>
  <c r="Q466" i="9"/>
  <c r="Q465" i="9" s="1"/>
  <c r="Q461" i="9"/>
  <c r="Q460" i="9" s="1"/>
  <c r="Q459" i="9" s="1"/>
  <c r="Q457" i="9"/>
  <c r="Q456" i="9" s="1"/>
  <c r="Q455" i="9" s="1"/>
  <c r="Q453" i="9"/>
  <c r="Q452" i="9" s="1"/>
  <c r="Q451" i="9" s="1"/>
  <c r="Q449" i="9"/>
  <c r="Q448" i="9" s="1"/>
  <c r="Q447" i="9" s="1"/>
  <c r="Q444" i="9"/>
  <c r="Q442" i="9"/>
  <c r="Q439" i="9"/>
  <c r="Q438" i="9" s="1"/>
  <c r="Q433" i="9"/>
  <c r="Q432" i="9" s="1"/>
  <c r="Q431" i="9" s="1"/>
  <c r="Q429" i="9"/>
  <c r="Q428" i="9" s="1"/>
  <c r="Q427" i="9" s="1"/>
  <c r="Q418" i="9"/>
  <c r="Q417" i="9" s="1"/>
  <c r="Q415" i="9"/>
  <c r="Q414" i="9" s="1"/>
  <c r="Q411" i="9"/>
  <c r="Q410" i="9" s="1"/>
  <c r="Q409" i="9" s="1"/>
  <c r="Q405" i="9"/>
  <c r="Q404" i="9" s="1"/>
  <c r="Q403" i="9" s="1"/>
  <c r="Q402" i="9" s="1"/>
  <c r="Q400" i="9"/>
  <c r="Q399" i="9" s="1"/>
  <c r="Q398" i="9" s="1"/>
  <c r="Q397" i="9" s="1"/>
  <c r="Q395" i="9"/>
  <c r="Q394" i="9" s="1"/>
  <c r="Q393" i="9" s="1"/>
  <c r="Q391" i="9"/>
  <c r="Q390" i="9" s="1"/>
  <c r="Q389" i="9" s="1"/>
  <c r="Q387" i="9"/>
  <c r="Q386" i="9" s="1"/>
  <c r="Q384" i="9"/>
  <c r="Q383" i="9" s="1"/>
  <c r="Q380" i="9"/>
  <c r="Q379" i="9" s="1"/>
  <c r="Q378" i="9" s="1"/>
  <c r="Q373" i="9"/>
  <c r="Q371" i="9"/>
  <c r="Q366" i="9"/>
  <c r="Q364" i="9"/>
  <c r="Q359" i="9"/>
  <c r="Q357" i="9"/>
  <c r="Q352" i="9"/>
  <c r="Q351" i="9" s="1"/>
  <c r="Q349" i="9"/>
  <c r="Q347" i="9"/>
  <c r="Q345" i="9"/>
  <c r="Q342" i="9"/>
  <c r="Q341" i="9" s="1"/>
  <c r="Q333" i="9"/>
  <c r="Q329" i="9"/>
  <c r="Q325" i="9"/>
  <c r="Q324" i="9" s="1"/>
  <c r="Q321" i="9"/>
  <c r="Q320" i="9" s="1"/>
  <c r="Q319" i="9" s="1"/>
  <c r="Q316" i="9"/>
  <c r="Q315" i="9" s="1"/>
  <c r="Q314" i="9" s="1"/>
  <c r="Q312" i="9"/>
  <c r="Q311" i="9" s="1"/>
  <c r="Q310" i="9" s="1"/>
  <c r="Q308" i="9"/>
  <c r="Q307" i="9" s="1"/>
  <c r="Q305" i="9"/>
  <c r="Q304" i="9" s="1"/>
  <c r="Q301" i="9"/>
  <c r="Q300" i="9" s="1"/>
  <c r="Q298" i="9"/>
  <c r="Q297" i="9" s="1"/>
  <c r="Q294" i="9"/>
  <c r="Q293" i="9" s="1"/>
  <c r="Q292" i="9" s="1"/>
  <c r="Q290" i="9"/>
  <c r="Q288" i="9"/>
  <c r="Q285" i="9"/>
  <c r="Q284" i="9" s="1"/>
  <c r="Q281" i="9"/>
  <c r="Q279" i="9"/>
  <c r="Q276" i="9"/>
  <c r="Q275" i="9" s="1"/>
  <c r="Q272" i="9"/>
  <c r="Q271" i="9" s="1"/>
  <c r="Q270" i="9" s="1"/>
  <c r="Q268" i="9"/>
  <c r="Q267" i="9" s="1"/>
  <c r="Q265" i="9"/>
  <c r="Q264" i="9" s="1"/>
  <c r="Q259" i="9"/>
  <c r="Q257" i="9"/>
  <c r="Q253" i="9"/>
  <c r="Q251" i="9"/>
  <c r="Q249" i="9"/>
  <c r="Q245" i="9"/>
  <c r="Q244" i="9" s="1"/>
  <c r="Q243" i="9" s="1"/>
  <c r="Q241" i="9"/>
  <c r="Q239" i="9"/>
  <c r="Q236" i="9"/>
  <c r="Q235" i="9" s="1"/>
  <c r="Q231" i="9"/>
  <c r="Q228" i="9"/>
  <c r="Q224" i="9"/>
  <c r="Q223" i="9" s="1"/>
  <c r="Q221" i="9"/>
  <c r="Q219" i="9"/>
  <c r="Q216" i="9"/>
  <c r="Q215" i="9" s="1"/>
  <c r="Q213" i="9"/>
  <c r="Q212" i="9" s="1"/>
  <c r="Q208" i="9"/>
  <c r="Q207" i="9" s="1"/>
  <c r="Q205" i="9"/>
  <c r="Q204" i="9" s="1"/>
  <c r="Q201" i="9"/>
  <c r="Q200" i="9" s="1"/>
  <c r="Q198" i="9"/>
  <c r="Q197" i="9" s="1"/>
  <c r="Q195" i="9"/>
  <c r="Q194" i="9" s="1"/>
  <c r="Q192" i="9"/>
  <c r="Q191" i="9" s="1"/>
  <c r="Q187" i="9"/>
  <c r="Q185" i="9"/>
  <c r="Q181" i="9"/>
  <c r="Q180" i="9" s="1"/>
  <c r="Q179" i="9" s="1"/>
  <c r="Q177" i="9"/>
  <c r="Q176" i="9" s="1"/>
  <c r="Q175" i="9" s="1"/>
  <c r="Q173" i="9"/>
  <c r="Q172" i="9" s="1"/>
  <c r="Q171" i="9" s="1"/>
  <c r="Q169" i="9"/>
  <c r="Q168" i="9" s="1"/>
  <c r="Q167" i="9" s="1"/>
  <c r="Q165" i="9"/>
  <c r="Q163" i="9"/>
  <c r="Q159" i="9"/>
  <c r="Q157" i="9"/>
  <c r="Q153" i="9"/>
  <c r="Q152" i="9" s="1"/>
  <c r="Q151" i="9" s="1"/>
  <c r="Q148" i="9"/>
  <c r="Q145" i="9"/>
  <c r="Q141" i="9"/>
  <c r="Q139" i="9"/>
  <c r="Q135" i="9"/>
  <c r="Q133" i="9"/>
  <c r="Q131" i="9"/>
  <c r="Q127" i="9"/>
  <c r="Q126" i="9" s="1"/>
  <c r="Q125" i="9" s="1"/>
  <c r="Q123" i="9"/>
  <c r="Q121" i="9"/>
  <c r="Q117" i="9"/>
  <c r="Q116" i="9" s="1"/>
  <c r="Q115" i="9" s="1"/>
  <c r="Q113" i="9"/>
  <c r="Q112" i="9" s="1"/>
  <c r="Q111" i="9" s="1"/>
  <c r="Q109" i="9"/>
  <c r="Q108" i="9" s="1"/>
  <c r="Q107" i="9" s="1"/>
  <c r="Q105" i="9"/>
  <c r="Q104" i="9" s="1"/>
  <c r="Q103" i="9" s="1"/>
  <c r="Q101" i="9"/>
  <c r="Q100" i="9" s="1"/>
  <c r="Q99" i="9" s="1"/>
  <c r="Q97" i="9"/>
  <c r="Q96" i="9" s="1"/>
  <c r="Q95" i="9" s="1"/>
  <c r="Q93" i="9"/>
  <c r="Q92" i="9" s="1"/>
  <c r="Q91" i="9" s="1"/>
  <c r="Q89" i="9"/>
  <c r="Q88" i="9" s="1"/>
  <c r="Q87" i="9" s="1"/>
  <c r="Q85" i="9"/>
  <c r="Q83" i="9"/>
  <c r="Q78" i="9"/>
  <c r="Q76" i="9"/>
  <c r="Q72" i="9"/>
  <c r="Q71" i="9" s="1"/>
  <c r="Q67" i="9"/>
  <c r="Q66" i="9" s="1"/>
  <c r="Q65" i="9" s="1"/>
  <c r="Q63" i="9"/>
  <c r="Q61" i="9"/>
  <c r="Q57" i="9"/>
  <c r="Q56" i="9" s="1"/>
  <c r="Q54" i="9"/>
  <c r="Q53" i="9" s="1"/>
  <c r="Q49" i="9"/>
  <c r="Q46" i="9"/>
  <c r="Q42" i="9"/>
  <c r="Q40" i="9"/>
  <c r="Q37" i="9"/>
  <c r="Q36" i="9" s="1"/>
  <c r="Q34" i="9"/>
  <c r="Q33" i="9" s="1"/>
  <c r="Q30" i="9"/>
  <c r="Q29" i="9" s="1"/>
  <c r="Q28" i="9" s="1"/>
  <c r="Q26" i="9"/>
  <c r="Q25" i="9" s="1"/>
  <c r="Q24" i="9" s="1"/>
  <c r="Q22" i="9"/>
  <c r="Q20" i="9"/>
  <c r="P1815" i="9"/>
  <c r="P1814" i="9" s="1"/>
  <c r="P1813" i="9" s="1"/>
  <c r="P1811" i="9"/>
  <c r="P1810" i="9" s="1"/>
  <c r="P1809" i="9" s="1"/>
  <c r="P1806" i="9"/>
  <c r="P1805" i="9" s="1"/>
  <c r="P1804" i="9" s="1"/>
  <c r="P1803" i="9" s="1"/>
  <c r="P1801" i="9"/>
  <c r="P1800" i="9" s="1"/>
  <c r="P1797" i="9"/>
  <c r="P1796" i="9" s="1"/>
  <c r="P1791" i="9"/>
  <c r="P1790" i="9" s="1"/>
  <c r="P1788" i="9"/>
  <c r="P1787" i="9" s="1"/>
  <c r="P1785" i="9"/>
  <c r="P1784" i="9" s="1"/>
  <c r="P1781" i="9"/>
  <c r="P1780" i="9" s="1"/>
  <c r="P1779" i="9" s="1"/>
  <c r="P1767" i="9"/>
  <c r="P1766" i="9" s="1"/>
  <c r="P1755" i="9"/>
  <c r="P1754" i="9" s="1"/>
  <c r="P1744" i="9"/>
  <c r="P1743" i="9" s="1"/>
  <c r="P1731" i="9"/>
  <c r="P1730" i="9" s="1"/>
  <c r="P1729" i="9" s="1"/>
  <c r="P1726" i="9"/>
  <c r="P1725" i="9" s="1"/>
  <c r="P1723" i="9"/>
  <c r="P1722" i="9" s="1"/>
  <c r="P1720" i="9"/>
  <c r="P1719" i="9" s="1"/>
  <c r="P1716" i="9"/>
  <c r="P1715" i="9" s="1"/>
  <c r="P1714" i="9" s="1"/>
  <c r="P1711" i="9"/>
  <c r="P1710" i="9" s="1"/>
  <c r="P1709" i="9" s="1"/>
  <c r="P1708" i="9" s="1"/>
  <c r="P1705" i="9"/>
  <c r="P1704" i="9" s="1"/>
  <c r="P1702" i="9"/>
  <c r="P1701" i="9" s="1"/>
  <c r="P1699" i="9"/>
  <c r="P1698" i="9" s="1"/>
  <c r="P1695" i="9"/>
  <c r="P1694" i="9" s="1"/>
  <c r="P1693" i="9" s="1"/>
  <c r="P1690" i="9"/>
  <c r="P1689" i="9" s="1"/>
  <c r="P1688" i="9" s="1"/>
  <c r="P1687" i="9" s="1"/>
  <c r="P1684" i="9"/>
  <c r="P1683" i="9" s="1"/>
  <c r="P1681" i="9"/>
  <c r="P1680" i="9" s="1"/>
  <c r="P1678" i="9"/>
  <c r="P1677" i="9" s="1"/>
  <c r="P1674" i="9"/>
  <c r="P1673" i="9" s="1"/>
  <c r="P1672" i="9" s="1"/>
  <c r="P1669" i="9"/>
  <c r="P1668" i="9" s="1"/>
  <c r="P1667" i="9" s="1"/>
  <c r="P1666" i="9" s="1"/>
  <c r="P1664" i="9"/>
  <c r="P1663" i="9" s="1"/>
  <c r="P1662" i="9" s="1"/>
  <c r="P1661" i="9" s="1"/>
  <c r="P1658" i="9"/>
  <c r="P1656" i="9"/>
  <c r="P1652" i="9"/>
  <c r="P1651" i="9" s="1"/>
  <c r="P1649" i="9"/>
  <c r="P1648" i="9" s="1"/>
  <c r="P1646" i="9"/>
  <c r="P1645" i="9" s="1"/>
  <c r="P1642" i="9"/>
  <c r="P1641" i="9" s="1"/>
  <c r="P1640" i="9" s="1"/>
  <c r="P1637" i="9"/>
  <c r="P1636" i="9" s="1"/>
  <c r="P1635" i="9" s="1"/>
  <c r="P1633" i="9"/>
  <c r="P1632" i="9" s="1"/>
  <c r="P1631" i="9" s="1"/>
  <c r="P1628" i="9"/>
  <c r="P1627" i="9" s="1"/>
  <c r="P1626" i="9" s="1"/>
  <c r="P1625" i="9" s="1"/>
  <c r="P1622" i="9"/>
  <c r="P1620" i="9"/>
  <c r="P1617" i="9"/>
  <c r="P1616" i="9" s="1"/>
  <c r="P1613" i="9"/>
  <c r="P1612" i="9" s="1"/>
  <c r="P1611" i="9" s="1"/>
  <c r="P1609" i="9"/>
  <c r="P1608" i="9" s="1"/>
  <c r="P1607" i="9" s="1"/>
  <c r="P1605" i="9"/>
  <c r="P1604" i="9" s="1"/>
  <c r="P1603" i="9" s="1"/>
  <c r="P1601" i="9"/>
  <c r="P1600" i="9" s="1"/>
  <c r="P1598" i="9"/>
  <c r="P1597" i="9" s="1"/>
  <c r="P1594" i="9"/>
  <c r="P1593" i="9" s="1"/>
  <c r="P1592" i="9" s="1"/>
  <c r="P1590" i="9"/>
  <c r="P1589" i="9" s="1"/>
  <c r="P1588" i="9" s="1"/>
  <c r="P1586" i="9"/>
  <c r="P1585" i="9" s="1"/>
  <c r="P1583" i="9"/>
  <c r="P1582" i="9" s="1"/>
  <c r="P1579" i="9"/>
  <c r="P1578" i="9" s="1"/>
  <c r="P1577" i="9" s="1"/>
  <c r="P1575" i="9"/>
  <c r="P1574" i="9" s="1"/>
  <c r="P1572" i="9"/>
  <c r="P1571" i="9" s="1"/>
  <c r="P1569" i="9"/>
  <c r="P1568" i="9" s="1"/>
  <c r="P1566" i="9"/>
  <c r="P1565" i="9" s="1"/>
  <c r="P1562" i="9"/>
  <c r="P1561" i="9" s="1"/>
  <c r="P1559" i="9"/>
  <c r="P1558" i="9" s="1"/>
  <c r="P1556" i="9"/>
  <c r="P1555" i="9" s="1"/>
  <c r="P1553" i="9"/>
  <c r="P1552" i="9" s="1"/>
  <c r="P1549" i="9"/>
  <c r="P1548" i="9" s="1"/>
  <c r="P1547" i="9" s="1"/>
  <c r="P1545" i="9"/>
  <c r="P1544" i="9" s="1"/>
  <c r="P1541" i="9"/>
  <c r="P1536" i="9"/>
  <c r="P1533" i="9"/>
  <c r="P1532" i="9" s="1"/>
  <c r="P1530" i="9"/>
  <c r="P1528" i="9"/>
  <c r="P1495" i="9"/>
  <c r="P1494" i="9" s="1"/>
  <c r="P1493" i="9" s="1"/>
  <c r="P1491" i="9"/>
  <c r="P1490" i="9" s="1"/>
  <c r="P1489" i="9" s="1"/>
  <c r="P1487" i="9"/>
  <c r="P1486" i="9" s="1"/>
  <c r="P1485" i="9" s="1"/>
  <c r="P1483" i="9"/>
  <c r="P1482" i="9" s="1"/>
  <c r="P1481" i="9" s="1"/>
  <c r="P1479" i="9"/>
  <c r="P1478" i="9" s="1"/>
  <c r="P1477" i="9" s="1"/>
  <c r="P1475" i="9"/>
  <c r="P1474" i="9" s="1"/>
  <c r="P1473" i="9" s="1"/>
  <c r="P1471" i="9"/>
  <c r="P1470" i="9" s="1"/>
  <c r="P1469" i="9" s="1"/>
  <c r="P1467" i="9"/>
  <c r="P1466" i="9" s="1"/>
  <c r="P1465" i="9" s="1"/>
  <c r="P1462" i="9"/>
  <c r="P1461" i="9" s="1"/>
  <c r="P1460" i="9" s="1"/>
  <c r="P1459" i="9" s="1"/>
  <c r="P1457" i="9"/>
  <c r="P1456" i="9" s="1"/>
  <c r="P1452" i="9"/>
  <c r="P1449" i="9"/>
  <c r="P1446" i="9"/>
  <c r="P1443" i="9"/>
  <c r="P1442" i="9" s="1"/>
  <c r="P1435" i="9"/>
  <c r="P1434" i="9" s="1"/>
  <c r="P1431" i="9"/>
  <c r="P1429" i="9"/>
  <c r="P1424" i="9"/>
  <c r="P1423" i="9" s="1"/>
  <c r="P1422" i="9" s="1"/>
  <c r="P1420" i="9"/>
  <c r="P1419" i="9" s="1"/>
  <c r="P1417" i="9"/>
  <c r="P1416" i="9" s="1"/>
  <c r="P1414" i="9"/>
  <c r="P1413" i="9" s="1"/>
  <c r="P1409" i="9"/>
  <c r="P1408" i="9" s="1"/>
  <c r="P1407" i="9" s="1"/>
  <c r="P1406" i="9" s="1"/>
  <c r="P1404" i="9"/>
  <c r="P1403" i="9" s="1"/>
  <c r="P1402" i="9" s="1"/>
  <c r="P1400" i="9"/>
  <c r="P1399" i="9" s="1"/>
  <c r="P1397" i="9"/>
  <c r="P1396" i="9" s="1"/>
  <c r="P1394" i="9"/>
  <c r="P1393" i="9" s="1"/>
  <c r="P1389" i="9"/>
  <c r="P1388" i="9" s="1"/>
  <c r="P1387" i="9" s="1"/>
  <c r="P1386" i="9" s="1"/>
  <c r="P1384" i="9"/>
  <c r="P1383" i="9" s="1"/>
  <c r="P1382" i="9" s="1"/>
  <c r="P1381" i="9" s="1"/>
  <c r="P1378" i="9"/>
  <c r="P1377" i="9" s="1"/>
  <c r="P1376" i="9" s="1"/>
  <c r="P1374" i="9"/>
  <c r="P1373" i="9" s="1"/>
  <c r="P1372" i="9" s="1"/>
  <c r="P1370" i="9"/>
  <c r="P1369" i="9" s="1"/>
  <c r="P1367" i="9"/>
  <c r="P1366" i="9" s="1"/>
  <c r="P1364" i="9"/>
  <c r="P1363" i="9" s="1"/>
  <c r="P1359" i="9"/>
  <c r="P1358" i="9" s="1"/>
  <c r="P1357" i="9" s="1"/>
  <c r="P1355" i="9"/>
  <c r="P1354" i="9" s="1"/>
  <c r="P1353" i="9" s="1"/>
  <c r="P1351" i="9"/>
  <c r="P1350" i="9" s="1"/>
  <c r="P1349" i="9" s="1"/>
  <c r="P1345" i="9"/>
  <c r="P1344" i="9" s="1"/>
  <c r="P1343" i="9" s="1"/>
  <c r="P1341" i="9"/>
  <c r="P1339" i="9"/>
  <c r="P1336" i="9"/>
  <c r="P1335" i="9" s="1"/>
  <c r="P1333" i="9"/>
  <c r="P1332" i="9" s="1"/>
  <c r="P1328" i="9"/>
  <c r="P1327" i="9" s="1"/>
  <c r="P1326" i="9" s="1"/>
  <c r="P1324" i="9"/>
  <c r="P1323" i="9" s="1"/>
  <c r="P1321" i="9"/>
  <c r="P1320" i="9" s="1"/>
  <c r="P1315" i="9"/>
  <c r="P1314" i="9" s="1"/>
  <c r="P1313" i="9" s="1"/>
  <c r="P1311" i="9"/>
  <c r="P1310" i="9" s="1"/>
  <c r="P1309" i="9" s="1"/>
  <c r="P1307" i="9"/>
  <c r="P1306" i="9" s="1"/>
  <c r="P1305" i="9" s="1"/>
  <c r="P1302" i="9"/>
  <c r="P1301" i="9" s="1"/>
  <c r="P1299" i="9"/>
  <c r="P1298" i="9" s="1"/>
  <c r="P1293" i="9"/>
  <c r="P1292" i="9" s="1"/>
  <c r="P1291" i="9" s="1"/>
  <c r="P1289" i="9"/>
  <c r="P1288" i="9" s="1"/>
  <c r="P1287" i="9" s="1"/>
  <c r="P1284" i="9"/>
  <c r="P1283" i="9" s="1"/>
  <c r="P1282" i="9" s="1"/>
  <c r="P1280" i="9"/>
  <c r="P1279" i="9" s="1"/>
  <c r="P1278" i="9" s="1"/>
  <c r="P1276" i="9"/>
  <c r="P1275" i="9" s="1"/>
  <c r="P1274" i="9" s="1"/>
  <c r="P1272" i="9"/>
  <c r="P1271" i="9" s="1"/>
  <c r="P1270" i="9" s="1"/>
  <c r="P1268" i="9"/>
  <c r="P1267" i="9" s="1"/>
  <c r="P1265" i="9"/>
  <c r="P1264" i="9" s="1"/>
  <c r="P1261" i="9"/>
  <c r="P1260" i="9" s="1"/>
  <c r="P1259" i="9" s="1"/>
  <c r="P1255" i="9"/>
  <c r="P1254" i="9" s="1"/>
  <c r="P1253" i="9" s="1"/>
  <c r="P1251" i="9"/>
  <c r="P1250" i="9" s="1"/>
  <c r="P1249" i="9" s="1"/>
  <c r="P1247" i="9"/>
  <c r="P1246" i="9" s="1"/>
  <c r="P1244" i="9"/>
  <c r="P1243" i="9" s="1"/>
  <c r="P1241" i="9"/>
  <c r="P1240" i="9" s="1"/>
  <c r="P1236" i="9"/>
  <c r="P1235" i="9" s="1"/>
  <c r="P1234" i="9" s="1"/>
  <c r="P1232" i="9"/>
  <c r="P1231" i="9" s="1"/>
  <c r="P1230" i="9" s="1"/>
  <c r="P1227" i="9"/>
  <c r="P1226" i="9" s="1"/>
  <c r="P1225" i="9" s="1"/>
  <c r="P1223" i="9"/>
  <c r="P1222" i="9" s="1"/>
  <c r="P1221" i="9" s="1"/>
  <c r="P1219" i="9"/>
  <c r="P1218" i="9" s="1"/>
  <c r="P1216" i="9"/>
  <c r="P1215" i="9" s="1"/>
  <c r="P1212" i="9"/>
  <c r="P1211" i="9" s="1"/>
  <c r="P1210" i="9" s="1"/>
  <c r="P1208" i="9"/>
  <c r="P1207" i="9" s="1"/>
  <c r="P1205" i="9"/>
  <c r="P1204" i="9" s="1"/>
  <c r="P1202" i="9"/>
  <c r="P1201" i="9" s="1"/>
  <c r="P1197" i="9"/>
  <c r="P1196" i="9" s="1"/>
  <c r="P1195" i="9" s="1"/>
  <c r="P1193" i="9"/>
  <c r="P1192" i="9" s="1"/>
  <c r="P1191" i="9" s="1"/>
  <c r="P1189" i="9"/>
  <c r="P1188" i="9" s="1"/>
  <c r="P1187" i="9" s="1"/>
  <c r="P1185" i="9"/>
  <c r="P1184" i="9" s="1"/>
  <c r="P1183" i="9" s="1"/>
  <c r="P1181" i="9"/>
  <c r="P1180" i="9" s="1"/>
  <c r="P1179" i="9" s="1"/>
  <c r="P1176" i="9"/>
  <c r="P1175" i="9" s="1"/>
  <c r="P1174" i="9" s="1"/>
  <c r="P1168" i="9"/>
  <c r="P1167" i="9" s="1"/>
  <c r="P1166" i="9" s="1"/>
  <c r="P1164" i="9"/>
  <c r="P1163" i="9" s="1"/>
  <c r="P1162" i="9" s="1"/>
  <c r="P1160" i="9"/>
  <c r="P1159" i="9" s="1"/>
  <c r="P1158" i="9" s="1"/>
  <c r="P1156" i="9"/>
  <c r="P1155" i="9" s="1"/>
  <c r="P1154" i="9" s="1"/>
  <c r="P1152" i="9"/>
  <c r="P1151" i="9" s="1"/>
  <c r="P1150" i="9" s="1"/>
  <c r="P1148" i="9"/>
  <c r="P1147" i="9" s="1"/>
  <c r="P1146" i="9" s="1"/>
  <c r="P1144" i="9"/>
  <c r="P1143" i="9" s="1"/>
  <c r="P1142" i="9" s="1"/>
  <c r="P1140" i="9"/>
  <c r="P1139" i="9" s="1"/>
  <c r="P1138" i="9" s="1"/>
  <c r="P1136" i="9"/>
  <c r="P1135" i="9" s="1"/>
  <c r="P1133" i="9"/>
  <c r="P1132" i="9" s="1"/>
  <c r="P1129" i="9"/>
  <c r="P1128" i="9" s="1"/>
  <c r="P1127" i="9" s="1"/>
  <c r="P1125" i="9"/>
  <c r="P1124" i="9" s="1"/>
  <c r="P1123" i="9" s="1"/>
  <c r="P1121" i="9"/>
  <c r="P1120" i="9" s="1"/>
  <c r="P1119" i="9" s="1"/>
  <c r="P1117" i="9"/>
  <c r="P1116" i="9" s="1"/>
  <c r="P1114" i="9"/>
  <c r="P1113" i="9" s="1"/>
  <c r="P1111" i="9"/>
  <c r="P1110" i="9" s="1"/>
  <c r="P1105" i="9"/>
  <c r="P1104" i="9" s="1"/>
  <c r="P1103" i="9" s="1"/>
  <c r="P1102" i="9" s="1"/>
  <c r="P1100" i="9"/>
  <c r="P1099" i="9" s="1"/>
  <c r="P1098" i="9" s="1"/>
  <c r="P1097" i="9" s="1"/>
  <c r="P1094" i="9"/>
  <c r="P1093" i="9" s="1"/>
  <c r="P1091" i="9"/>
  <c r="P1090" i="9" s="1"/>
  <c r="P1087" i="9"/>
  <c r="P1086" i="9" s="1"/>
  <c r="P1085" i="9" s="1"/>
  <c r="P1083" i="9"/>
  <c r="P1082" i="9" s="1"/>
  <c r="P1080" i="9"/>
  <c r="P1079" i="9" s="1"/>
  <c r="P1076" i="9"/>
  <c r="P1075" i="9" s="1"/>
  <c r="P1074" i="9" s="1"/>
  <c r="P1068" i="9"/>
  <c r="P1067" i="9" s="1"/>
  <c r="P1066" i="9" s="1"/>
  <c r="P1064" i="9"/>
  <c r="P1063" i="9" s="1"/>
  <c r="P1062" i="9" s="1"/>
  <c r="P1060" i="9"/>
  <c r="P1059" i="9" s="1"/>
  <c r="P1058" i="9" s="1"/>
  <c r="P1055" i="9"/>
  <c r="P1054" i="9" s="1"/>
  <c r="P1052" i="9"/>
  <c r="P1051" i="9" s="1"/>
  <c r="P1048" i="9"/>
  <c r="P1047" i="9" s="1"/>
  <c r="P1045" i="9"/>
  <c r="P1044" i="9" s="1"/>
  <c r="P1042" i="9"/>
  <c r="P1041" i="9" s="1"/>
  <c r="P1037" i="9"/>
  <c r="P1036" i="9" s="1"/>
  <c r="P1035" i="9" s="1"/>
  <c r="P1033" i="9"/>
  <c r="P1032" i="9" s="1"/>
  <c r="P1030" i="9"/>
  <c r="P1029" i="9" s="1"/>
  <c r="P1026" i="9"/>
  <c r="P1025" i="9" s="1"/>
  <c r="P1023" i="9"/>
  <c r="P1022" i="9" s="1"/>
  <c r="P1017" i="9"/>
  <c r="P1016" i="9" s="1"/>
  <c r="P1015" i="9" s="1"/>
  <c r="P1014" i="9" s="1"/>
  <c r="P1012" i="9"/>
  <c r="P1011" i="9" s="1"/>
  <c r="P1009" i="9"/>
  <c r="P1008" i="9" s="1"/>
  <c r="P1006" i="9"/>
  <c r="P1005" i="9" s="1"/>
  <c r="P1002" i="9"/>
  <c r="P1001" i="9" s="1"/>
  <c r="P1000" i="9" s="1"/>
  <c r="P998" i="9"/>
  <c r="P997" i="9" s="1"/>
  <c r="P996" i="9" s="1"/>
  <c r="P994" i="9"/>
  <c r="P993" i="9" s="1"/>
  <c r="P992" i="9" s="1"/>
  <c r="P990" i="9"/>
  <c r="P989" i="9" s="1"/>
  <c r="P987" i="9"/>
  <c r="P986" i="9" s="1"/>
  <c r="P982" i="9"/>
  <c r="P981" i="9" s="1"/>
  <c r="P980" i="9" s="1"/>
  <c r="P977" i="9"/>
  <c r="P976" i="9" s="1"/>
  <c r="P975" i="9" s="1"/>
  <c r="P973" i="9"/>
  <c r="P972" i="9" s="1"/>
  <c r="P971" i="9" s="1"/>
  <c r="P969" i="9"/>
  <c r="P968" i="9" s="1"/>
  <c r="P966" i="9"/>
  <c r="P965" i="9" s="1"/>
  <c r="P963" i="9"/>
  <c r="P962" i="9" s="1"/>
  <c r="P959" i="9"/>
  <c r="P958" i="9" s="1"/>
  <c r="P956" i="9"/>
  <c r="P955" i="9" s="1"/>
  <c r="P953" i="9"/>
  <c r="P952" i="9" s="1"/>
  <c r="P947" i="9"/>
  <c r="P945" i="9"/>
  <c r="P943" i="9"/>
  <c r="P936" i="9"/>
  <c r="P935" i="9" s="1"/>
  <c r="P933" i="9"/>
  <c r="P931" i="9"/>
  <c r="P929" i="9"/>
  <c r="P925" i="9"/>
  <c r="P924" i="9" s="1"/>
  <c r="P921" i="9"/>
  <c r="P920" i="9" s="1"/>
  <c r="P919" i="9" s="1"/>
  <c r="P915" i="9"/>
  <c r="P914" i="9" s="1"/>
  <c r="P913" i="9" s="1"/>
  <c r="P911" i="9"/>
  <c r="P910" i="9" s="1"/>
  <c r="P909" i="9" s="1"/>
  <c r="P907" i="9"/>
  <c r="P906" i="9" s="1"/>
  <c r="P905" i="9" s="1"/>
  <c r="P903" i="9"/>
  <c r="P902" i="9" s="1"/>
  <c r="P901" i="9" s="1"/>
  <c r="P899" i="9"/>
  <c r="P898" i="9" s="1"/>
  <c r="P897" i="9" s="1"/>
  <c r="P895" i="9"/>
  <c r="P894" i="9" s="1"/>
  <c r="P893" i="9" s="1"/>
  <c r="P891" i="9"/>
  <c r="P890" i="9" s="1"/>
  <c r="P889" i="9" s="1"/>
  <c r="P887" i="9"/>
  <c r="P886" i="9" s="1"/>
  <c r="P885" i="9" s="1"/>
  <c r="P883" i="9"/>
  <c r="P882" i="9" s="1"/>
  <c r="P881" i="9" s="1"/>
  <c r="P879" i="9"/>
  <c r="P878" i="9" s="1"/>
  <c r="P877" i="9" s="1"/>
  <c r="P875" i="9"/>
  <c r="P874" i="9" s="1"/>
  <c r="P873" i="9" s="1"/>
  <c r="P871" i="9"/>
  <c r="P870" i="9" s="1"/>
  <c r="P869" i="9" s="1"/>
  <c r="P866" i="9"/>
  <c r="P865" i="9" s="1"/>
  <c r="P863" i="9"/>
  <c r="P862" i="9" s="1"/>
  <c r="P859" i="9"/>
  <c r="P858" i="9" s="1"/>
  <c r="P857" i="9" s="1"/>
  <c r="P855" i="9"/>
  <c r="P854" i="9" s="1"/>
  <c r="P852" i="9"/>
  <c r="P851" i="9" s="1"/>
  <c r="P849" i="9"/>
  <c r="P848" i="9" s="1"/>
  <c r="P843" i="9"/>
  <c r="P842" i="9" s="1"/>
  <c r="P841" i="9" s="1"/>
  <c r="P839" i="9"/>
  <c r="P838" i="9" s="1"/>
  <c r="P837" i="9" s="1"/>
  <c r="P835" i="9"/>
  <c r="P834" i="9" s="1"/>
  <c r="P833" i="9" s="1"/>
  <c r="P831" i="9"/>
  <c r="P830" i="9" s="1"/>
  <c r="P829" i="9" s="1"/>
  <c r="P827" i="9"/>
  <c r="P826" i="9" s="1"/>
  <c r="P825" i="9" s="1"/>
  <c r="P823" i="9"/>
  <c r="P822" i="9" s="1"/>
  <c r="P821" i="9" s="1"/>
  <c r="P819" i="9"/>
  <c r="P818" i="9" s="1"/>
  <c r="P817" i="9" s="1"/>
  <c r="P815" i="9"/>
  <c r="P814" i="9" s="1"/>
  <c r="P813" i="9" s="1"/>
  <c r="P810" i="9"/>
  <c r="P809" i="9" s="1"/>
  <c r="P808" i="9" s="1"/>
  <c r="P806" i="9"/>
  <c r="P805" i="9" s="1"/>
  <c r="P804" i="9" s="1"/>
  <c r="P802" i="9"/>
  <c r="P801" i="9" s="1"/>
  <c r="P800" i="9" s="1"/>
  <c r="P798" i="9"/>
  <c r="P797" i="9" s="1"/>
  <c r="P796" i="9" s="1"/>
  <c r="P794" i="9"/>
  <c r="P793" i="9" s="1"/>
  <c r="P792" i="9" s="1"/>
  <c r="P790" i="9"/>
  <c r="P789" i="9" s="1"/>
  <c r="P788" i="9" s="1"/>
  <c r="P786" i="9"/>
  <c r="P785" i="9" s="1"/>
  <c r="P784" i="9" s="1"/>
  <c r="P782" i="9"/>
  <c r="P781" i="9" s="1"/>
  <c r="P779" i="9"/>
  <c r="P778" i="9" s="1"/>
  <c r="P773" i="9"/>
  <c r="P772" i="9" s="1"/>
  <c r="P770" i="9"/>
  <c r="P769" i="9" s="1"/>
  <c r="P767" i="9"/>
  <c r="P766" i="9" s="1"/>
  <c r="P762" i="9"/>
  <c r="P761" i="9" s="1"/>
  <c r="P760" i="9" s="1"/>
  <c r="P758" i="9"/>
  <c r="P757" i="9" s="1"/>
  <c r="P756" i="9" s="1"/>
  <c r="P754" i="9"/>
  <c r="P753" i="9" s="1"/>
  <c r="P752" i="9" s="1"/>
  <c r="P750" i="9"/>
  <c r="P749" i="9" s="1"/>
  <c r="P748" i="9" s="1"/>
  <c r="P746" i="9"/>
  <c r="P745" i="9" s="1"/>
  <c r="P744" i="9" s="1"/>
  <c r="P742" i="9"/>
  <c r="P741" i="9" s="1"/>
  <c r="P740" i="9" s="1"/>
  <c r="P738" i="9"/>
  <c r="P737" i="9" s="1"/>
  <c r="P736" i="9" s="1"/>
  <c r="P734" i="9"/>
  <c r="P733" i="9" s="1"/>
  <c r="P732" i="9" s="1"/>
  <c r="P730" i="9"/>
  <c r="P729" i="9" s="1"/>
  <c r="P728" i="9" s="1"/>
  <c r="P725" i="9"/>
  <c r="P724" i="9" s="1"/>
  <c r="P723" i="9" s="1"/>
  <c r="P721" i="9"/>
  <c r="P720" i="9" s="1"/>
  <c r="P719" i="9" s="1"/>
  <c r="P717" i="9"/>
  <c r="P716" i="9" s="1"/>
  <c r="P715" i="9" s="1"/>
  <c r="P713" i="9"/>
  <c r="P712" i="9" s="1"/>
  <c r="P711" i="9" s="1"/>
  <c r="P709" i="9"/>
  <c r="P708" i="9" s="1"/>
  <c r="P707" i="9" s="1"/>
  <c r="P705" i="9"/>
  <c r="P704" i="9" s="1"/>
  <c r="P703" i="9" s="1"/>
  <c r="P701" i="9"/>
  <c r="P700" i="9" s="1"/>
  <c r="P699" i="9" s="1"/>
  <c r="P697" i="9"/>
  <c r="P696" i="9" s="1"/>
  <c r="P695" i="9" s="1"/>
  <c r="P693" i="9"/>
  <c r="P692" i="9" s="1"/>
  <c r="P691" i="9" s="1"/>
  <c r="P689" i="9"/>
  <c r="P688" i="9" s="1"/>
  <c r="P687" i="9" s="1"/>
  <c r="P685" i="9"/>
  <c r="P684" i="9" s="1"/>
  <c r="P683" i="9" s="1"/>
  <c r="P679" i="9"/>
  <c r="P678" i="9" s="1"/>
  <c r="P677" i="9" s="1"/>
  <c r="P675" i="9"/>
  <c r="P674" i="9" s="1"/>
  <c r="P673" i="9" s="1"/>
  <c r="P669" i="9"/>
  <c r="P668" i="9" s="1"/>
  <c r="P666" i="9"/>
  <c r="P665" i="9" s="1"/>
  <c r="P660" i="9"/>
  <c r="P659" i="9" s="1"/>
  <c r="P657" i="9"/>
  <c r="P656" i="9" s="1"/>
  <c r="P654" i="9"/>
  <c r="P653" i="9" s="1"/>
  <c r="P650" i="9"/>
  <c r="P649" i="9" s="1"/>
  <c r="P648" i="9" s="1"/>
  <c r="P645" i="9"/>
  <c r="P644" i="9" s="1"/>
  <c r="P642" i="9"/>
  <c r="P641" i="9" s="1"/>
  <c r="P636" i="9"/>
  <c r="P635" i="9" s="1"/>
  <c r="P634" i="9" s="1"/>
  <c r="P632" i="9"/>
  <c r="P631" i="9" s="1"/>
  <c r="P629" i="9"/>
  <c r="P628" i="9" s="1"/>
  <c r="P626" i="9"/>
  <c r="P625" i="9" s="1"/>
  <c r="P623" i="9"/>
  <c r="P622" i="9" s="1"/>
  <c r="P619" i="9"/>
  <c r="P618" i="9" s="1"/>
  <c r="P616" i="9"/>
  <c r="P615" i="9" s="1"/>
  <c r="P612" i="9"/>
  <c r="P611" i="9" s="1"/>
  <c r="P610" i="9" s="1"/>
  <c r="P608" i="9"/>
  <c r="P606" i="9"/>
  <c r="P603" i="9"/>
  <c r="P602" i="9" s="1"/>
  <c r="P600" i="9"/>
  <c r="P599" i="9" s="1"/>
  <c r="P595" i="9"/>
  <c r="P594" i="9" s="1"/>
  <c r="P593" i="9" s="1"/>
  <c r="P591" i="9"/>
  <c r="P590" i="9" s="1"/>
  <c r="P588" i="9"/>
  <c r="P587" i="9" s="1"/>
  <c r="P584" i="9"/>
  <c r="P583" i="9" s="1"/>
  <c r="P582" i="9" s="1"/>
  <c r="P578" i="9"/>
  <c r="P577" i="9" s="1"/>
  <c r="P575" i="9"/>
  <c r="P574" i="9" s="1"/>
  <c r="P571" i="9"/>
  <c r="P570" i="9" s="1"/>
  <c r="P568" i="9"/>
  <c r="P567" i="9" s="1"/>
  <c r="P564" i="9"/>
  <c r="P563" i="9" s="1"/>
  <c r="P561" i="9"/>
  <c r="P560" i="9" s="1"/>
  <c r="P556" i="9"/>
  <c r="P555" i="9" s="1"/>
  <c r="P554" i="9" s="1"/>
  <c r="P552" i="9"/>
  <c r="P551" i="9" s="1"/>
  <c r="P550" i="9" s="1"/>
  <c r="P548" i="9"/>
  <c r="P547" i="9" s="1"/>
  <c r="P546" i="9" s="1"/>
  <c r="P544" i="9"/>
  <c r="P543" i="9" s="1"/>
  <c r="P541" i="9"/>
  <c r="P540" i="9" s="1"/>
  <c r="P537" i="9"/>
  <c r="P536" i="9" s="1"/>
  <c r="P534" i="9"/>
  <c r="P533" i="9" s="1"/>
  <c r="P530" i="9"/>
  <c r="P529" i="9" s="1"/>
  <c r="P527" i="9"/>
  <c r="P526" i="9" s="1"/>
  <c r="P522" i="9"/>
  <c r="P521" i="9" s="1"/>
  <c r="P519" i="9"/>
  <c r="P518" i="9" s="1"/>
  <c r="P515" i="9"/>
  <c r="P514" i="9" s="1"/>
  <c r="P512" i="9"/>
  <c r="P511" i="9" s="1"/>
  <c r="P506" i="9"/>
  <c r="P504" i="9"/>
  <c r="P500" i="9"/>
  <c r="P498" i="9"/>
  <c r="P494" i="9"/>
  <c r="P493" i="9" s="1"/>
  <c r="P492" i="9" s="1"/>
  <c r="P486" i="9"/>
  <c r="P485" i="9" s="1"/>
  <c r="P484" i="9" s="1"/>
  <c r="P481" i="9"/>
  <c r="P480" i="9" s="1"/>
  <c r="P478" i="9"/>
  <c r="P475" i="9"/>
  <c r="P473" i="9"/>
  <c r="P469" i="9"/>
  <c r="P468" i="9" s="1"/>
  <c r="P466" i="9"/>
  <c r="P465" i="9" s="1"/>
  <c r="P461" i="9"/>
  <c r="P460" i="9" s="1"/>
  <c r="P459" i="9" s="1"/>
  <c r="P457" i="9"/>
  <c r="P456" i="9" s="1"/>
  <c r="P455" i="9" s="1"/>
  <c r="P453" i="9"/>
  <c r="P452" i="9" s="1"/>
  <c r="P451" i="9" s="1"/>
  <c r="P449" i="9"/>
  <c r="P448" i="9" s="1"/>
  <c r="P447" i="9" s="1"/>
  <c r="P444" i="9"/>
  <c r="P442" i="9"/>
  <c r="P439" i="9"/>
  <c r="P438" i="9" s="1"/>
  <c r="P433" i="9"/>
  <c r="P432" i="9" s="1"/>
  <c r="P431" i="9" s="1"/>
  <c r="P429" i="9"/>
  <c r="P428" i="9" s="1"/>
  <c r="P427" i="9" s="1"/>
  <c r="P418" i="9"/>
  <c r="P417" i="9" s="1"/>
  <c r="P415" i="9"/>
  <c r="P414" i="9" s="1"/>
  <c r="P411" i="9"/>
  <c r="P410" i="9" s="1"/>
  <c r="P409" i="9" s="1"/>
  <c r="P405" i="9"/>
  <c r="P404" i="9" s="1"/>
  <c r="P403" i="9" s="1"/>
  <c r="P402" i="9" s="1"/>
  <c r="P400" i="9"/>
  <c r="P399" i="9" s="1"/>
  <c r="P398" i="9" s="1"/>
  <c r="P397" i="9" s="1"/>
  <c r="P395" i="9"/>
  <c r="P394" i="9" s="1"/>
  <c r="P393" i="9" s="1"/>
  <c r="P391" i="9"/>
  <c r="P390" i="9" s="1"/>
  <c r="P389" i="9" s="1"/>
  <c r="P387" i="9"/>
  <c r="P386" i="9" s="1"/>
  <c r="P384" i="9"/>
  <c r="P383" i="9" s="1"/>
  <c r="P380" i="9"/>
  <c r="P379" i="9" s="1"/>
  <c r="P378" i="9" s="1"/>
  <c r="P373" i="9"/>
  <c r="P371" i="9"/>
  <c r="P366" i="9"/>
  <c r="P364" i="9"/>
  <c r="P359" i="9"/>
  <c r="P357" i="9"/>
  <c r="P352" i="9"/>
  <c r="P351" i="9" s="1"/>
  <c r="P349" i="9"/>
  <c r="P347" i="9"/>
  <c r="P345" i="9"/>
  <c r="P342" i="9"/>
  <c r="P341" i="9" s="1"/>
  <c r="P333" i="9"/>
  <c r="P329" i="9"/>
  <c r="P325" i="9"/>
  <c r="P324" i="9" s="1"/>
  <c r="P321" i="9"/>
  <c r="P320" i="9" s="1"/>
  <c r="P319" i="9" s="1"/>
  <c r="P316" i="9"/>
  <c r="P315" i="9" s="1"/>
  <c r="P314" i="9" s="1"/>
  <c r="P312" i="9"/>
  <c r="P311" i="9" s="1"/>
  <c r="P310" i="9" s="1"/>
  <c r="P308" i="9"/>
  <c r="P307" i="9" s="1"/>
  <c r="P305" i="9"/>
  <c r="P304" i="9" s="1"/>
  <c r="P301" i="9"/>
  <c r="P300" i="9" s="1"/>
  <c r="P298" i="9"/>
  <c r="P297" i="9" s="1"/>
  <c r="P294" i="9"/>
  <c r="P293" i="9" s="1"/>
  <c r="P292" i="9" s="1"/>
  <c r="P290" i="9"/>
  <c r="P288" i="9"/>
  <c r="P285" i="9"/>
  <c r="P284" i="9" s="1"/>
  <c r="P281" i="9"/>
  <c r="P279" i="9"/>
  <c r="P276" i="9"/>
  <c r="P275" i="9" s="1"/>
  <c r="P272" i="9"/>
  <c r="P271" i="9" s="1"/>
  <c r="P270" i="9" s="1"/>
  <c r="P268" i="9"/>
  <c r="P267" i="9" s="1"/>
  <c r="P265" i="9"/>
  <c r="P264" i="9" s="1"/>
  <c r="P259" i="9"/>
  <c r="P257" i="9"/>
  <c r="P253" i="9"/>
  <c r="P251" i="9"/>
  <c r="P249" i="9"/>
  <c r="P245" i="9"/>
  <c r="P244" i="9" s="1"/>
  <c r="P243" i="9" s="1"/>
  <c r="P241" i="9"/>
  <c r="P239" i="9"/>
  <c r="P236" i="9"/>
  <c r="P235" i="9" s="1"/>
  <c r="P231" i="9"/>
  <c r="P228" i="9"/>
  <c r="P224" i="9"/>
  <c r="P223" i="9" s="1"/>
  <c r="P221" i="9"/>
  <c r="P219" i="9"/>
  <c r="P216" i="9"/>
  <c r="P215" i="9" s="1"/>
  <c r="P213" i="9"/>
  <c r="P212" i="9" s="1"/>
  <c r="P208" i="9"/>
  <c r="P207" i="9" s="1"/>
  <c r="P205" i="9"/>
  <c r="P204" i="9" s="1"/>
  <c r="P201" i="9"/>
  <c r="P200" i="9" s="1"/>
  <c r="P198" i="9"/>
  <c r="P197" i="9" s="1"/>
  <c r="P195" i="9"/>
  <c r="P194" i="9" s="1"/>
  <c r="P192" i="9"/>
  <c r="P191" i="9" s="1"/>
  <c r="P187" i="9"/>
  <c r="P185" i="9"/>
  <c r="P181" i="9"/>
  <c r="P180" i="9" s="1"/>
  <c r="P179" i="9" s="1"/>
  <c r="P177" i="9"/>
  <c r="P176" i="9" s="1"/>
  <c r="P175" i="9" s="1"/>
  <c r="P173" i="9"/>
  <c r="P172" i="9" s="1"/>
  <c r="P171" i="9" s="1"/>
  <c r="P169" i="9"/>
  <c r="P168" i="9" s="1"/>
  <c r="P167" i="9" s="1"/>
  <c r="P165" i="9"/>
  <c r="P163" i="9"/>
  <c r="P159" i="9"/>
  <c r="P157" i="9"/>
  <c r="P153" i="9"/>
  <c r="P152" i="9" s="1"/>
  <c r="P151" i="9" s="1"/>
  <c r="P148" i="9"/>
  <c r="P145" i="9"/>
  <c r="P141" i="9"/>
  <c r="P139" i="9"/>
  <c r="P135" i="9"/>
  <c r="P133" i="9"/>
  <c r="P131" i="9"/>
  <c r="P127" i="9"/>
  <c r="P126" i="9" s="1"/>
  <c r="P125" i="9" s="1"/>
  <c r="P123" i="9"/>
  <c r="P121" i="9"/>
  <c r="P117" i="9"/>
  <c r="P116" i="9" s="1"/>
  <c r="P115" i="9" s="1"/>
  <c r="P113" i="9"/>
  <c r="P112" i="9" s="1"/>
  <c r="P111" i="9" s="1"/>
  <c r="P109" i="9"/>
  <c r="P108" i="9" s="1"/>
  <c r="P107" i="9" s="1"/>
  <c r="P105" i="9"/>
  <c r="P104" i="9" s="1"/>
  <c r="P103" i="9" s="1"/>
  <c r="P101" i="9"/>
  <c r="P100" i="9" s="1"/>
  <c r="P99" i="9" s="1"/>
  <c r="P97" i="9"/>
  <c r="P96" i="9" s="1"/>
  <c r="P95" i="9" s="1"/>
  <c r="P93" i="9"/>
  <c r="P92" i="9" s="1"/>
  <c r="P91" i="9" s="1"/>
  <c r="P89" i="9"/>
  <c r="P88" i="9" s="1"/>
  <c r="P87" i="9" s="1"/>
  <c r="P85" i="9"/>
  <c r="P83" i="9"/>
  <c r="P78" i="9"/>
  <c r="P76" i="9"/>
  <c r="P72" i="9"/>
  <c r="P71" i="9" s="1"/>
  <c r="P67" i="9"/>
  <c r="P66" i="9" s="1"/>
  <c r="P65" i="9" s="1"/>
  <c r="P63" i="9"/>
  <c r="P61" i="9"/>
  <c r="P57" i="9"/>
  <c r="P56" i="9" s="1"/>
  <c r="P54" i="9"/>
  <c r="P53" i="9" s="1"/>
  <c r="P49" i="9"/>
  <c r="P46" i="9"/>
  <c r="P42" i="9"/>
  <c r="P40" i="9"/>
  <c r="P37" i="9"/>
  <c r="P36" i="9" s="1"/>
  <c r="P34" i="9"/>
  <c r="P33" i="9" s="1"/>
  <c r="P30" i="9"/>
  <c r="P29" i="9" s="1"/>
  <c r="P28" i="9" s="1"/>
  <c r="P26" i="9"/>
  <c r="P25" i="9" s="1"/>
  <c r="P24" i="9" s="1"/>
  <c r="P22" i="9"/>
  <c r="P20" i="9"/>
  <c r="O1815" i="9"/>
  <c r="O1814" i="9" s="1"/>
  <c r="O1813" i="9" s="1"/>
  <c r="O1811" i="9"/>
  <c r="O1810" i="9" s="1"/>
  <c r="O1809" i="9" s="1"/>
  <c r="O1806" i="9"/>
  <c r="O1805" i="9" s="1"/>
  <c r="O1804" i="9" s="1"/>
  <c r="O1803" i="9" s="1"/>
  <c r="O1801" i="9"/>
  <c r="O1800" i="9" s="1"/>
  <c r="O1797" i="9"/>
  <c r="O1796" i="9" s="1"/>
  <c r="O1791" i="9"/>
  <c r="O1790" i="9" s="1"/>
  <c r="O1788" i="9"/>
  <c r="O1787" i="9" s="1"/>
  <c r="O1785" i="9"/>
  <c r="O1784" i="9" s="1"/>
  <c r="O1781" i="9"/>
  <c r="O1780" i="9" s="1"/>
  <c r="O1779" i="9" s="1"/>
  <c r="O1767" i="9"/>
  <c r="O1766" i="9" s="1"/>
  <c r="O1755" i="9"/>
  <c r="O1754" i="9" s="1"/>
  <c r="O1744" i="9"/>
  <c r="O1743" i="9" s="1"/>
  <c r="O1731" i="9"/>
  <c r="O1730" i="9" s="1"/>
  <c r="O1729" i="9" s="1"/>
  <c r="O1726" i="9"/>
  <c r="O1725" i="9" s="1"/>
  <c r="O1723" i="9"/>
  <c r="O1722" i="9" s="1"/>
  <c r="O1720" i="9"/>
  <c r="O1719" i="9" s="1"/>
  <c r="O1716" i="9"/>
  <c r="O1715" i="9" s="1"/>
  <c r="O1714" i="9" s="1"/>
  <c r="O1711" i="9"/>
  <c r="O1710" i="9" s="1"/>
  <c r="O1709" i="9" s="1"/>
  <c r="O1708" i="9" s="1"/>
  <c r="O1705" i="9"/>
  <c r="O1704" i="9" s="1"/>
  <c r="O1702" i="9"/>
  <c r="O1701" i="9" s="1"/>
  <c r="O1699" i="9"/>
  <c r="O1698" i="9" s="1"/>
  <c r="O1695" i="9"/>
  <c r="O1694" i="9" s="1"/>
  <c r="O1693" i="9" s="1"/>
  <c r="O1690" i="9"/>
  <c r="O1689" i="9" s="1"/>
  <c r="O1688" i="9" s="1"/>
  <c r="O1687" i="9" s="1"/>
  <c r="O1684" i="9"/>
  <c r="O1683" i="9" s="1"/>
  <c r="O1681" i="9"/>
  <c r="O1680" i="9" s="1"/>
  <c r="O1678" i="9"/>
  <c r="O1677" i="9" s="1"/>
  <c r="O1674" i="9"/>
  <c r="O1673" i="9" s="1"/>
  <c r="O1672" i="9" s="1"/>
  <c r="O1669" i="9"/>
  <c r="O1668" i="9" s="1"/>
  <c r="O1667" i="9" s="1"/>
  <c r="O1666" i="9" s="1"/>
  <c r="O1664" i="9"/>
  <c r="O1663" i="9" s="1"/>
  <c r="O1662" i="9" s="1"/>
  <c r="O1661" i="9" s="1"/>
  <c r="O1658" i="9"/>
  <c r="O1656" i="9"/>
  <c r="O1652" i="9"/>
  <c r="O1651" i="9" s="1"/>
  <c r="O1649" i="9"/>
  <c r="O1648" i="9" s="1"/>
  <c r="O1646" i="9"/>
  <c r="O1645" i="9" s="1"/>
  <c r="O1642" i="9"/>
  <c r="O1641" i="9" s="1"/>
  <c r="O1640" i="9" s="1"/>
  <c r="O1637" i="9"/>
  <c r="O1636" i="9" s="1"/>
  <c r="O1635" i="9" s="1"/>
  <c r="O1633" i="9"/>
  <c r="O1632" i="9" s="1"/>
  <c r="O1631" i="9" s="1"/>
  <c r="O1628" i="9"/>
  <c r="O1627" i="9" s="1"/>
  <c r="O1626" i="9" s="1"/>
  <c r="O1625" i="9" s="1"/>
  <c r="O1622" i="9"/>
  <c r="O1620" i="9"/>
  <c r="O1617" i="9"/>
  <c r="O1616" i="9" s="1"/>
  <c r="O1613" i="9"/>
  <c r="O1612" i="9" s="1"/>
  <c r="O1611" i="9" s="1"/>
  <c r="O1609" i="9"/>
  <c r="O1608" i="9" s="1"/>
  <c r="O1607" i="9" s="1"/>
  <c r="O1605" i="9"/>
  <c r="O1604" i="9" s="1"/>
  <c r="O1603" i="9" s="1"/>
  <c r="O1601" i="9"/>
  <c r="O1600" i="9" s="1"/>
  <c r="O1598" i="9"/>
  <c r="O1597" i="9" s="1"/>
  <c r="O1594" i="9"/>
  <c r="O1593" i="9" s="1"/>
  <c r="O1592" i="9" s="1"/>
  <c r="O1590" i="9"/>
  <c r="O1589" i="9" s="1"/>
  <c r="O1588" i="9" s="1"/>
  <c r="O1586" i="9"/>
  <c r="O1585" i="9" s="1"/>
  <c r="O1583" i="9"/>
  <c r="O1582" i="9" s="1"/>
  <c r="O1579" i="9"/>
  <c r="O1578" i="9" s="1"/>
  <c r="O1577" i="9" s="1"/>
  <c r="O1575" i="9"/>
  <c r="O1574" i="9" s="1"/>
  <c r="O1572" i="9"/>
  <c r="O1571" i="9" s="1"/>
  <c r="O1569" i="9"/>
  <c r="O1568" i="9" s="1"/>
  <c r="O1566" i="9"/>
  <c r="O1565" i="9" s="1"/>
  <c r="O1562" i="9"/>
  <c r="O1561" i="9" s="1"/>
  <c r="O1559" i="9"/>
  <c r="O1558" i="9" s="1"/>
  <c r="O1556" i="9"/>
  <c r="O1555" i="9" s="1"/>
  <c r="O1553" i="9"/>
  <c r="O1552" i="9" s="1"/>
  <c r="O1549" i="9"/>
  <c r="O1548" i="9" s="1"/>
  <c r="O1547" i="9" s="1"/>
  <c r="O1545" i="9"/>
  <c r="O1544" i="9" s="1"/>
  <c r="O1541" i="9"/>
  <c r="O1536" i="9"/>
  <c r="O1533" i="9"/>
  <c r="O1532" i="9" s="1"/>
  <c r="O1530" i="9"/>
  <c r="O1528" i="9"/>
  <c r="O1495" i="9"/>
  <c r="O1494" i="9" s="1"/>
  <c r="O1493" i="9" s="1"/>
  <c r="O1491" i="9"/>
  <c r="O1490" i="9" s="1"/>
  <c r="O1489" i="9" s="1"/>
  <c r="O1487" i="9"/>
  <c r="O1486" i="9" s="1"/>
  <c r="O1485" i="9" s="1"/>
  <c r="O1483" i="9"/>
  <c r="O1482" i="9" s="1"/>
  <c r="O1481" i="9" s="1"/>
  <c r="O1479" i="9"/>
  <c r="O1478" i="9" s="1"/>
  <c r="O1477" i="9" s="1"/>
  <c r="O1475" i="9"/>
  <c r="O1474" i="9" s="1"/>
  <c r="O1473" i="9" s="1"/>
  <c r="O1471" i="9"/>
  <c r="O1470" i="9" s="1"/>
  <c r="O1469" i="9" s="1"/>
  <c r="O1467" i="9"/>
  <c r="O1466" i="9" s="1"/>
  <c r="O1465" i="9" s="1"/>
  <c r="O1462" i="9"/>
  <c r="O1461" i="9" s="1"/>
  <c r="O1460" i="9" s="1"/>
  <c r="O1459" i="9" s="1"/>
  <c r="O1457" i="9"/>
  <c r="O1456" i="9" s="1"/>
  <c r="O1452" i="9"/>
  <c r="O1449" i="9"/>
  <c r="O1446" i="9"/>
  <c r="O1443" i="9"/>
  <c r="O1442" i="9" s="1"/>
  <c r="O1435" i="9"/>
  <c r="O1434" i="9" s="1"/>
  <c r="O1431" i="9"/>
  <c r="O1429" i="9"/>
  <c r="O1424" i="9"/>
  <c r="O1423" i="9" s="1"/>
  <c r="O1422" i="9" s="1"/>
  <c r="O1420" i="9"/>
  <c r="O1419" i="9" s="1"/>
  <c r="O1417" i="9"/>
  <c r="O1416" i="9" s="1"/>
  <c r="O1414" i="9"/>
  <c r="O1413" i="9" s="1"/>
  <c r="O1409" i="9"/>
  <c r="O1408" i="9" s="1"/>
  <c r="O1407" i="9" s="1"/>
  <c r="O1406" i="9" s="1"/>
  <c r="O1404" i="9"/>
  <c r="O1403" i="9" s="1"/>
  <c r="O1402" i="9" s="1"/>
  <c r="O1400" i="9"/>
  <c r="O1399" i="9" s="1"/>
  <c r="O1397" i="9"/>
  <c r="O1396" i="9" s="1"/>
  <c r="O1394" i="9"/>
  <c r="O1393" i="9" s="1"/>
  <c r="O1389" i="9"/>
  <c r="O1388" i="9" s="1"/>
  <c r="O1387" i="9" s="1"/>
  <c r="O1386" i="9" s="1"/>
  <c r="O1384" i="9"/>
  <c r="O1383" i="9" s="1"/>
  <c r="O1382" i="9" s="1"/>
  <c r="O1381" i="9" s="1"/>
  <c r="O1378" i="9"/>
  <c r="O1377" i="9" s="1"/>
  <c r="O1376" i="9" s="1"/>
  <c r="O1374" i="9"/>
  <c r="O1373" i="9" s="1"/>
  <c r="O1372" i="9" s="1"/>
  <c r="O1370" i="9"/>
  <c r="O1369" i="9" s="1"/>
  <c r="O1367" i="9"/>
  <c r="O1366" i="9" s="1"/>
  <c r="O1364" i="9"/>
  <c r="O1363" i="9" s="1"/>
  <c r="O1359" i="9"/>
  <c r="O1358" i="9" s="1"/>
  <c r="O1357" i="9" s="1"/>
  <c r="O1355" i="9"/>
  <c r="O1354" i="9" s="1"/>
  <c r="O1353" i="9" s="1"/>
  <c r="O1351" i="9"/>
  <c r="O1350" i="9" s="1"/>
  <c r="O1349" i="9" s="1"/>
  <c r="O1345" i="9"/>
  <c r="O1344" i="9" s="1"/>
  <c r="O1343" i="9" s="1"/>
  <c r="O1341" i="9"/>
  <c r="O1339" i="9"/>
  <c r="O1336" i="9"/>
  <c r="O1335" i="9" s="1"/>
  <c r="O1333" i="9"/>
  <c r="O1332" i="9" s="1"/>
  <c r="O1328" i="9"/>
  <c r="O1327" i="9" s="1"/>
  <c r="O1326" i="9" s="1"/>
  <c r="O1324" i="9"/>
  <c r="O1323" i="9" s="1"/>
  <c r="O1321" i="9"/>
  <c r="O1320" i="9" s="1"/>
  <c r="O1315" i="9"/>
  <c r="O1314" i="9" s="1"/>
  <c r="O1313" i="9" s="1"/>
  <c r="O1311" i="9"/>
  <c r="O1310" i="9" s="1"/>
  <c r="O1309" i="9" s="1"/>
  <c r="O1307" i="9"/>
  <c r="O1306" i="9" s="1"/>
  <c r="O1305" i="9" s="1"/>
  <c r="O1302" i="9"/>
  <c r="O1301" i="9" s="1"/>
  <c r="O1299" i="9"/>
  <c r="O1298" i="9" s="1"/>
  <c r="O1293" i="9"/>
  <c r="O1292" i="9" s="1"/>
  <c r="O1291" i="9" s="1"/>
  <c r="O1289" i="9"/>
  <c r="O1288" i="9" s="1"/>
  <c r="O1287" i="9" s="1"/>
  <c r="O1284" i="9"/>
  <c r="O1283" i="9" s="1"/>
  <c r="O1282" i="9" s="1"/>
  <c r="O1280" i="9"/>
  <c r="O1279" i="9" s="1"/>
  <c r="O1278" i="9" s="1"/>
  <c r="O1276" i="9"/>
  <c r="O1275" i="9" s="1"/>
  <c r="O1274" i="9" s="1"/>
  <c r="O1272" i="9"/>
  <c r="O1271" i="9" s="1"/>
  <c r="O1270" i="9" s="1"/>
  <c r="O1268" i="9"/>
  <c r="O1267" i="9" s="1"/>
  <c r="O1265" i="9"/>
  <c r="O1264" i="9" s="1"/>
  <c r="O1261" i="9"/>
  <c r="O1260" i="9" s="1"/>
  <c r="O1259" i="9" s="1"/>
  <c r="O1255" i="9"/>
  <c r="O1254" i="9" s="1"/>
  <c r="O1253" i="9" s="1"/>
  <c r="O1251" i="9"/>
  <c r="O1250" i="9" s="1"/>
  <c r="O1249" i="9" s="1"/>
  <c r="O1247" i="9"/>
  <c r="O1246" i="9" s="1"/>
  <c r="O1244" i="9"/>
  <c r="O1243" i="9" s="1"/>
  <c r="O1241" i="9"/>
  <c r="O1240" i="9" s="1"/>
  <c r="O1236" i="9"/>
  <c r="O1235" i="9" s="1"/>
  <c r="O1234" i="9" s="1"/>
  <c r="O1232" i="9"/>
  <c r="O1231" i="9" s="1"/>
  <c r="O1230" i="9" s="1"/>
  <c r="O1227" i="9"/>
  <c r="O1226" i="9" s="1"/>
  <c r="O1225" i="9" s="1"/>
  <c r="O1223" i="9"/>
  <c r="O1222" i="9" s="1"/>
  <c r="O1221" i="9" s="1"/>
  <c r="O1219" i="9"/>
  <c r="O1218" i="9" s="1"/>
  <c r="O1216" i="9"/>
  <c r="O1215" i="9" s="1"/>
  <c r="O1212" i="9"/>
  <c r="O1211" i="9" s="1"/>
  <c r="O1210" i="9" s="1"/>
  <c r="O1208" i="9"/>
  <c r="O1207" i="9" s="1"/>
  <c r="O1205" i="9"/>
  <c r="O1204" i="9" s="1"/>
  <c r="O1202" i="9"/>
  <c r="O1201" i="9" s="1"/>
  <c r="O1197" i="9"/>
  <c r="O1196" i="9" s="1"/>
  <c r="O1195" i="9" s="1"/>
  <c r="O1193" i="9"/>
  <c r="O1192" i="9" s="1"/>
  <c r="O1191" i="9" s="1"/>
  <c r="O1189" i="9"/>
  <c r="O1188" i="9" s="1"/>
  <c r="O1187" i="9" s="1"/>
  <c r="O1185" i="9"/>
  <c r="O1184" i="9" s="1"/>
  <c r="O1183" i="9" s="1"/>
  <c r="O1181" i="9"/>
  <c r="O1180" i="9" s="1"/>
  <c r="O1179" i="9" s="1"/>
  <c r="O1176" i="9"/>
  <c r="O1175" i="9" s="1"/>
  <c r="O1174" i="9" s="1"/>
  <c r="O1168" i="9"/>
  <c r="O1167" i="9" s="1"/>
  <c r="O1166" i="9" s="1"/>
  <c r="O1164" i="9"/>
  <c r="O1163" i="9" s="1"/>
  <c r="O1162" i="9" s="1"/>
  <c r="O1160" i="9"/>
  <c r="O1159" i="9" s="1"/>
  <c r="O1158" i="9" s="1"/>
  <c r="O1156" i="9"/>
  <c r="O1155" i="9" s="1"/>
  <c r="O1154" i="9" s="1"/>
  <c r="O1152" i="9"/>
  <c r="O1151" i="9" s="1"/>
  <c r="O1150" i="9" s="1"/>
  <c r="O1148" i="9"/>
  <c r="O1147" i="9" s="1"/>
  <c r="O1146" i="9" s="1"/>
  <c r="O1144" i="9"/>
  <c r="O1143" i="9" s="1"/>
  <c r="O1142" i="9" s="1"/>
  <c r="O1140" i="9"/>
  <c r="O1139" i="9" s="1"/>
  <c r="O1138" i="9" s="1"/>
  <c r="O1136" i="9"/>
  <c r="O1135" i="9" s="1"/>
  <c r="O1133" i="9"/>
  <c r="O1132" i="9" s="1"/>
  <c r="O1129" i="9"/>
  <c r="O1128" i="9" s="1"/>
  <c r="O1127" i="9" s="1"/>
  <c r="O1125" i="9"/>
  <c r="O1124" i="9" s="1"/>
  <c r="O1123" i="9" s="1"/>
  <c r="O1121" i="9"/>
  <c r="O1120" i="9" s="1"/>
  <c r="O1119" i="9" s="1"/>
  <c r="O1117" i="9"/>
  <c r="O1116" i="9" s="1"/>
  <c r="O1114" i="9"/>
  <c r="O1113" i="9" s="1"/>
  <c r="O1111" i="9"/>
  <c r="O1110" i="9" s="1"/>
  <c r="O1105" i="9"/>
  <c r="O1104" i="9" s="1"/>
  <c r="O1103" i="9" s="1"/>
  <c r="O1102" i="9" s="1"/>
  <c r="O1100" i="9"/>
  <c r="O1099" i="9" s="1"/>
  <c r="O1098" i="9" s="1"/>
  <c r="O1097" i="9" s="1"/>
  <c r="O1094" i="9"/>
  <c r="O1093" i="9" s="1"/>
  <c r="O1091" i="9"/>
  <c r="O1090" i="9" s="1"/>
  <c r="O1087" i="9"/>
  <c r="O1086" i="9" s="1"/>
  <c r="O1085" i="9" s="1"/>
  <c r="O1083" i="9"/>
  <c r="O1082" i="9" s="1"/>
  <c r="O1080" i="9"/>
  <c r="O1079" i="9" s="1"/>
  <c r="O1076" i="9"/>
  <c r="O1075" i="9" s="1"/>
  <c r="O1074" i="9" s="1"/>
  <c r="O1068" i="9"/>
  <c r="O1067" i="9" s="1"/>
  <c r="O1066" i="9" s="1"/>
  <c r="O1064" i="9"/>
  <c r="O1063" i="9" s="1"/>
  <c r="O1062" i="9" s="1"/>
  <c r="O1060" i="9"/>
  <c r="O1059" i="9" s="1"/>
  <c r="O1058" i="9" s="1"/>
  <c r="O1055" i="9"/>
  <c r="O1054" i="9" s="1"/>
  <c r="O1052" i="9"/>
  <c r="O1051" i="9" s="1"/>
  <c r="O1048" i="9"/>
  <c r="O1047" i="9" s="1"/>
  <c r="O1045" i="9"/>
  <c r="O1044" i="9" s="1"/>
  <c r="O1042" i="9"/>
  <c r="O1041" i="9" s="1"/>
  <c r="O1037" i="9"/>
  <c r="O1036" i="9" s="1"/>
  <c r="O1035" i="9" s="1"/>
  <c r="O1033" i="9"/>
  <c r="O1032" i="9" s="1"/>
  <c r="O1030" i="9"/>
  <c r="O1029" i="9" s="1"/>
  <c r="O1026" i="9"/>
  <c r="O1025" i="9" s="1"/>
  <c r="O1023" i="9"/>
  <c r="O1022" i="9" s="1"/>
  <c r="O1017" i="9"/>
  <c r="O1016" i="9" s="1"/>
  <c r="O1015" i="9" s="1"/>
  <c r="O1014" i="9" s="1"/>
  <c r="O1012" i="9"/>
  <c r="O1011" i="9" s="1"/>
  <c r="O1009" i="9"/>
  <c r="O1008" i="9" s="1"/>
  <c r="O1006" i="9"/>
  <c r="O1005" i="9" s="1"/>
  <c r="O1002" i="9"/>
  <c r="O1001" i="9" s="1"/>
  <c r="O1000" i="9" s="1"/>
  <c r="O998" i="9"/>
  <c r="O997" i="9" s="1"/>
  <c r="O996" i="9" s="1"/>
  <c r="O994" i="9"/>
  <c r="O993" i="9" s="1"/>
  <c r="O992" i="9" s="1"/>
  <c r="O990" i="9"/>
  <c r="O989" i="9" s="1"/>
  <c r="O987" i="9"/>
  <c r="O986" i="9" s="1"/>
  <c r="O982" i="9"/>
  <c r="O981" i="9" s="1"/>
  <c r="O980" i="9" s="1"/>
  <c r="O977" i="9"/>
  <c r="O976" i="9" s="1"/>
  <c r="O975" i="9" s="1"/>
  <c r="O973" i="9"/>
  <c r="O972" i="9" s="1"/>
  <c r="O971" i="9" s="1"/>
  <c r="O969" i="9"/>
  <c r="O968" i="9" s="1"/>
  <c r="O966" i="9"/>
  <c r="O965" i="9" s="1"/>
  <c r="O963" i="9"/>
  <c r="O962" i="9" s="1"/>
  <c r="O959" i="9"/>
  <c r="O958" i="9" s="1"/>
  <c r="O956" i="9"/>
  <c r="O955" i="9" s="1"/>
  <c r="O953" i="9"/>
  <c r="O952" i="9" s="1"/>
  <c r="O947" i="9"/>
  <c r="O945" i="9"/>
  <c r="O943" i="9"/>
  <c r="O936" i="9"/>
  <c r="O935" i="9" s="1"/>
  <c r="O933" i="9"/>
  <c r="O931" i="9"/>
  <c r="O929" i="9"/>
  <c r="O925" i="9"/>
  <c r="O924" i="9" s="1"/>
  <c r="O921" i="9"/>
  <c r="O920" i="9" s="1"/>
  <c r="O919" i="9" s="1"/>
  <c r="O915" i="9"/>
  <c r="O914" i="9" s="1"/>
  <c r="O913" i="9" s="1"/>
  <c r="O911" i="9"/>
  <c r="O910" i="9" s="1"/>
  <c r="O909" i="9" s="1"/>
  <c r="O907" i="9"/>
  <c r="O906" i="9" s="1"/>
  <c r="O905" i="9" s="1"/>
  <c r="O903" i="9"/>
  <c r="O902" i="9" s="1"/>
  <c r="O901" i="9" s="1"/>
  <c r="O899" i="9"/>
  <c r="O898" i="9" s="1"/>
  <c r="O897" i="9" s="1"/>
  <c r="O895" i="9"/>
  <c r="O894" i="9" s="1"/>
  <c r="O893" i="9" s="1"/>
  <c r="O891" i="9"/>
  <c r="O890" i="9" s="1"/>
  <c r="O889" i="9" s="1"/>
  <c r="O887" i="9"/>
  <c r="O886" i="9" s="1"/>
  <c r="O885" i="9" s="1"/>
  <c r="O883" i="9"/>
  <c r="O882" i="9" s="1"/>
  <c r="O881" i="9" s="1"/>
  <c r="O879" i="9"/>
  <c r="O878" i="9" s="1"/>
  <c r="O877" i="9" s="1"/>
  <c r="O875" i="9"/>
  <c r="O874" i="9" s="1"/>
  <c r="O873" i="9" s="1"/>
  <c r="O871" i="9"/>
  <c r="O870" i="9" s="1"/>
  <c r="O869" i="9" s="1"/>
  <c r="O866" i="9"/>
  <c r="O865" i="9" s="1"/>
  <c r="O863" i="9"/>
  <c r="O862" i="9" s="1"/>
  <c r="O859" i="9"/>
  <c r="O858" i="9" s="1"/>
  <c r="O857" i="9" s="1"/>
  <c r="O855" i="9"/>
  <c r="O854" i="9" s="1"/>
  <c r="O852" i="9"/>
  <c r="O851" i="9" s="1"/>
  <c r="O849" i="9"/>
  <c r="O848" i="9" s="1"/>
  <c r="O843" i="9"/>
  <c r="O842" i="9" s="1"/>
  <c r="O841" i="9" s="1"/>
  <c r="O839" i="9"/>
  <c r="O838" i="9" s="1"/>
  <c r="O837" i="9" s="1"/>
  <c r="O835" i="9"/>
  <c r="O834" i="9" s="1"/>
  <c r="O833" i="9" s="1"/>
  <c r="O831" i="9"/>
  <c r="O830" i="9" s="1"/>
  <c r="O829" i="9" s="1"/>
  <c r="O827" i="9"/>
  <c r="O826" i="9" s="1"/>
  <c r="O825" i="9" s="1"/>
  <c r="O823" i="9"/>
  <c r="O822" i="9" s="1"/>
  <c r="O821" i="9" s="1"/>
  <c r="O819" i="9"/>
  <c r="O818" i="9" s="1"/>
  <c r="O817" i="9" s="1"/>
  <c r="O815" i="9"/>
  <c r="O814" i="9" s="1"/>
  <c r="O813" i="9" s="1"/>
  <c r="O810" i="9"/>
  <c r="O809" i="9" s="1"/>
  <c r="O808" i="9" s="1"/>
  <c r="O806" i="9"/>
  <c r="O805" i="9" s="1"/>
  <c r="O804" i="9" s="1"/>
  <c r="O802" i="9"/>
  <c r="O801" i="9" s="1"/>
  <c r="O800" i="9" s="1"/>
  <c r="O798" i="9"/>
  <c r="O797" i="9" s="1"/>
  <c r="O796" i="9" s="1"/>
  <c r="O794" i="9"/>
  <c r="O793" i="9" s="1"/>
  <c r="O792" i="9" s="1"/>
  <c r="O790" i="9"/>
  <c r="O789" i="9" s="1"/>
  <c r="O788" i="9" s="1"/>
  <c r="O786" i="9"/>
  <c r="O785" i="9" s="1"/>
  <c r="O784" i="9" s="1"/>
  <c r="O782" i="9"/>
  <c r="O781" i="9" s="1"/>
  <c r="O779" i="9"/>
  <c r="O778" i="9" s="1"/>
  <c r="O773" i="9"/>
  <c r="O772" i="9" s="1"/>
  <c r="O770" i="9"/>
  <c r="O769" i="9" s="1"/>
  <c r="O767" i="9"/>
  <c r="O766" i="9" s="1"/>
  <c r="O762" i="9"/>
  <c r="O761" i="9" s="1"/>
  <c r="O760" i="9" s="1"/>
  <c r="O758" i="9"/>
  <c r="O757" i="9" s="1"/>
  <c r="O756" i="9" s="1"/>
  <c r="O754" i="9"/>
  <c r="O753" i="9" s="1"/>
  <c r="O752" i="9" s="1"/>
  <c r="O750" i="9"/>
  <c r="O749" i="9" s="1"/>
  <c r="O748" i="9" s="1"/>
  <c r="O746" i="9"/>
  <c r="O745" i="9" s="1"/>
  <c r="O744" i="9" s="1"/>
  <c r="O742" i="9"/>
  <c r="O741" i="9" s="1"/>
  <c r="O740" i="9" s="1"/>
  <c r="O738" i="9"/>
  <c r="O737" i="9" s="1"/>
  <c r="O736" i="9" s="1"/>
  <c r="O734" i="9"/>
  <c r="O733" i="9" s="1"/>
  <c r="O732" i="9" s="1"/>
  <c r="O730" i="9"/>
  <c r="O729" i="9" s="1"/>
  <c r="O728" i="9" s="1"/>
  <c r="O725" i="9"/>
  <c r="O724" i="9" s="1"/>
  <c r="O723" i="9" s="1"/>
  <c r="O721" i="9"/>
  <c r="O720" i="9" s="1"/>
  <c r="O719" i="9" s="1"/>
  <c r="O717" i="9"/>
  <c r="O716" i="9" s="1"/>
  <c r="O715" i="9" s="1"/>
  <c r="O713" i="9"/>
  <c r="O712" i="9" s="1"/>
  <c r="O711" i="9" s="1"/>
  <c r="O709" i="9"/>
  <c r="O708" i="9" s="1"/>
  <c r="O707" i="9" s="1"/>
  <c r="O705" i="9"/>
  <c r="O704" i="9" s="1"/>
  <c r="O703" i="9" s="1"/>
  <c r="O701" i="9"/>
  <c r="O700" i="9" s="1"/>
  <c r="O699" i="9" s="1"/>
  <c r="O697" i="9"/>
  <c r="O696" i="9" s="1"/>
  <c r="O695" i="9" s="1"/>
  <c r="O693" i="9"/>
  <c r="O692" i="9" s="1"/>
  <c r="O691" i="9" s="1"/>
  <c r="O689" i="9"/>
  <c r="O688" i="9" s="1"/>
  <c r="O687" i="9" s="1"/>
  <c r="O685" i="9"/>
  <c r="O684" i="9" s="1"/>
  <c r="O683" i="9" s="1"/>
  <c r="O679" i="9"/>
  <c r="O678" i="9" s="1"/>
  <c r="O677" i="9" s="1"/>
  <c r="O675" i="9"/>
  <c r="O674" i="9" s="1"/>
  <c r="O673" i="9" s="1"/>
  <c r="O669" i="9"/>
  <c r="O668" i="9" s="1"/>
  <c r="O666" i="9"/>
  <c r="O665" i="9" s="1"/>
  <c r="O660" i="9"/>
  <c r="O659" i="9" s="1"/>
  <c r="O657" i="9"/>
  <c r="O656" i="9" s="1"/>
  <c r="O654" i="9"/>
  <c r="O653" i="9" s="1"/>
  <c r="O650" i="9"/>
  <c r="O649" i="9" s="1"/>
  <c r="O648" i="9" s="1"/>
  <c r="O645" i="9"/>
  <c r="O644" i="9" s="1"/>
  <c r="O642" i="9"/>
  <c r="O641" i="9" s="1"/>
  <c r="O636" i="9"/>
  <c r="O635" i="9" s="1"/>
  <c r="O634" i="9" s="1"/>
  <c r="O632" i="9"/>
  <c r="O631" i="9" s="1"/>
  <c r="O629" i="9"/>
  <c r="O628" i="9" s="1"/>
  <c r="O626" i="9"/>
  <c r="O625" i="9" s="1"/>
  <c r="O623" i="9"/>
  <c r="O622" i="9" s="1"/>
  <c r="O619" i="9"/>
  <c r="O618" i="9" s="1"/>
  <c r="O616" i="9"/>
  <c r="O615" i="9" s="1"/>
  <c r="O612" i="9"/>
  <c r="O611" i="9" s="1"/>
  <c r="O610" i="9" s="1"/>
  <c r="O608" i="9"/>
  <c r="O606" i="9"/>
  <c r="O603" i="9"/>
  <c r="O602" i="9" s="1"/>
  <c r="O600" i="9"/>
  <c r="O599" i="9" s="1"/>
  <c r="O595" i="9"/>
  <c r="O594" i="9" s="1"/>
  <c r="O593" i="9" s="1"/>
  <c r="O591" i="9"/>
  <c r="O590" i="9" s="1"/>
  <c r="O588" i="9"/>
  <c r="O587" i="9" s="1"/>
  <c r="O584" i="9"/>
  <c r="O583" i="9" s="1"/>
  <c r="O582" i="9" s="1"/>
  <c r="O578" i="9"/>
  <c r="O577" i="9" s="1"/>
  <c r="O575" i="9"/>
  <c r="O574" i="9" s="1"/>
  <c r="O571" i="9"/>
  <c r="O570" i="9" s="1"/>
  <c r="O568" i="9"/>
  <c r="O567" i="9" s="1"/>
  <c r="O564" i="9"/>
  <c r="O563" i="9" s="1"/>
  <c r="O561" i="9"/>
  <c r="O560" i="9" s="1"/>
  <c r="O556" i="9"/>
  <c r="O555" i="9" s="1"/>
  <c r="O554" i="9" s="1"/>
  <c r="O552" i="9"/>
  <c r="O551" i="9" s="1"/>
  <c r="O550" i="9" s="1"/>
  <c r="O548" i="9"/>
  <c r="O547" i="9" s="1"/>
  <c r="O546" i="9" s="1"/>
  <c r="O544" i="9"/>
  <c r="O543" i="9" s="1"/>
  <c r="O541" i="9"/>
  <c r="O540" i="9" s="1"/>
  <c r="O537" i="9"/>
  <c r="O536" i="9" s="1"/>
  <c r="O534" i="9"/>
  <c r="O533" i="9" s="1"/>
  <c r="O530" i="9"/>
  <c r="O529" i="9" s="1"/>
  <c r="O527" i="9"/>
  <c r="O526" i="9" s="1"/>
  <c r="O522" i="9"/>
  <c r="O521" i="9" s="1"/>
  <c r="O519" i="9"/>
  <c r="O518" i="9" s="1"/>
  <c r="O515" i="9"/>
  <c r="O514" i="9" s="1"/>
  <c r="O512" i="9"/>
  <c r="O511" i="9" s="1"/>
  <c r="O506" i="9"/>
  <c r="O504" i="9"/>
  <c r="O500" i="9"/>
  <c r="O498" i="9"/>
  <c r="O494" i="9"/>
  <c r="O493" i="9" s="1"/>
  <c r="O492" i="9" s="1"/>
  <c r="O486" i="9"/>
  <c r="O485" i="9" s="1"/>
  <c r="O484" i="9" s="1"/>
  <c r="O481" i="9"/>
  <c r="O480" i="9" s="1"/>
  <c r="O478" i="9"/>
  <c r="O475" i="9"/>
  <c r="O473" i="9"/>
  <c r="O469" i="9"/>
  <c r="O468" i="9" s="1"/>
  <c r="O466" i="9"/>
  <c r="O465" i="9" s="1"/>
  <c r="O461" i="9"/>
  <c r="O460" i="9" s="1"/>
  <c r="O459" i="9" s="1"/>
  <c r="O457" i="9"/>
  <c r="O456" i="9" s="1"/>
  <c r="O455" i="9" s="1"/>
  <c r="O453" i="9"/>
  <c r="O452" i="9" s="1"/>
  <c r="O451" i="9" s="1"/>
  <c r="O449" i="9"/>
  <c r="O448" i="9" s="1"/>
  <c r="O447" i="9" s="1"/>
  <c r="O444" i="9"/>
  <c r="O442" i="9"/>
  <c r="O439" i="9"/>
  <c r="O438" i="9" s="1"/>
  <c r="O433" i="9"/>
  <c r="O432" i="9" s="1"/>
  <c r="O431" i="9" s="1"/>
  <c r="O429" i="9"/>
  <c r="O428" i="9" s="1"/>
  <c r="O427" i="9" s="1"/>
  <c r="O418" i="9"/>
  <c r="O417" i="9" s="1"/>
  <c r="O415" i="9"/>
  <c r="O414" i="9" s="1"/>
  <c r="O411" i="9"/>
  <c r="O410" i="9" s="1"/>
  <c r="O409" i="9" s="1"/>
  <c r="O405" i="9"/>
  <c r="O404" i="9" s="1"/>
  <c r="O403" i="9" s="1"/>
  <c r="O402" i="9" s="1"/>
  <c r="O400" i="9"/>
  <c r="O399" i="9" s="1"/>
  <c r="O398" i="9" s="1"/>
  <c r="O397" i="9" s="1"/>
  <c r="O395" i="9"/>
  <c r="O394" i="9" s="1"/>
  <c r="O393" i="9" s="1"/>
  <c r="O391" i="9"/>
  <c r="O390" i="9" s="1"/>
  <c r="O389" i="9" s="1"/>
  <c r="O387" i="9"/>
  <c r="O386" i="9" s="1"/>
  <c r="O384" i="9"/>
  <c r="O383" i="9" s="1"/>
  <c r="O380" i="9"/>
  <c r="O379" i="9" s="1"/>
  <c r="O378" i="9" s="1"/>
  <c r="O373" i="9"/>
  <c r="O371" i="9"/>
  <c r="O366" i="9"/>
  <c r="O364" i="9"/>
  <c r="O359" i="9"/>
  <c r="O357" i="9"/>
  <c r="O352" i="9"/>
  <c r="O351" i="9" s="1"/>
  <c r="O349" i="9"/>
  <c r="O347" i="9"/>
  <c r="O345" i="9"/>
  <c r="O342" i="9"/>
  <c r="O341" i="9" s="1"/>
  <c r="O333" i="9"/>
  <c r="O329" i="9"/>
  <c r="O325" i="9"/>
  <c r="O324" i="9" s="1"/>
  <c r="O321" i="9"/>
  <c r="O320" i="9" s="1"/>
  <c r="O319" i="9" s="1"/>
  <c r="O316" i="9"/>
  <c r="O315" i="9" s="1"/>
  <c r="O314" i="9" s="1"/>
  <c r="O312" i="9"/>
  <c r="O311" i="9" s="1"/>
  <c r="O310" i="9" s="1"/>
  <c r="O308" i="9"/>
  <c r="O307" i="9" s="1"/>
  <c r="O305" i="9"/>
  <c r="O304" i="9" s="1"/>
  <c r="O301" i="9"/>
  <c r="O300" i="9" s="1"/>
  <c r="O298" i="9"/>
  <c r="O297" i="9" s="1"/>
  <c r="O294" i="9"/>
  <c r="O293" i="9" s="1"/>
  <c r="O292" i="9" s="1"/>
  <c r="O290" i="9"/>
  <c r="O288" i="9"/>
  <c r="O285" i="9"/>
  <c r="O284" i="9" s="1"/>
  <c r="O281" i="9"/>
  <c r="O279" i="9"/>
  <c r="O276" i="9"/>
  <c r="O275" i="9" s="1"/>
  <c r="O272" i="9"/>
  <c r="O271" i="9" s="1"/>
  <c r="O270" i="9" s="1"/>
  <c r="O268" i="9"/>
  <c r="O267" i="9" s="1"/>
  <c r="O265" i="9"/>
  <c r="O264" i="9" s="1"/>
  <c r="O259" i="9"/>
  <c r="O257" i="9"/>
  <c r="O253" i="9"/>
  <c r="O251" i="9"/>
  <c r="O249" i="9"/>
  <c r="O245" i="9"/>
  <c r="O244" i="9" s="1"/>
  <c r="O243" i="9" s="1"/>
  <c r="O241" i="9"/>
  <c r="O239" i="9"/>
  <c r="O236" i="9"/>
  <c r="O235" i="9" s="1"/>
  <c r="O231" i="9"/>
  <c r="O228" i="9"/>
  <c r="O224" i="9"/>
  <c r="O223" i="9" s="1"/>
  <c r="O221" i="9"/>
  <c r="O219" i="9"/>
  <c r="O216" i="9"/>
  <c r="O215" i="9" s="1"/>
  <c r="O213" i="9"/>
  <c r="O212" i="9" s="1"/>
  <c r="O208" i="9"/>
  <c r="O207" i="9" s="1"/>
  <c r="O205" i="9"/>
  <c r="O204" i="9" s="1"/>
  <c r="O201" i="9"/>
  <c r="O200" i="9" s="1"/>
  <c r="O198" i="9"/>
  <c r="O197" i="9" s="1"/>
  <c r="O195" i="9"/>
  <c r="O194" i="9" s="1"/>
  <c r="O192" i="9"/>
  <c r="O191" i="9" s="1"/>
  <c r="O187" i="9"/>
  <c r="O185" i="9"/>
  <c r="O181" i="9"/>
  <c r="O180" i="9" s="1"/>
  <c r="O179" i="9" s="1"/>
  <c r="O177" i="9"/>
  <c r="O176" i="9" s="1"/>
  <c r="O175" i="9" s="1"/>
  <c r="O173" i="9"/>
  <c r="O172" i="9" s="1"/>
  <c r="O171" i="9" s="1"/>
  <c r="O169" i="9"/>
  <c r="O168" i="9" s="1"/>
  <c r="O167" i="9" s="1"/>
  <c r="O165" i="9"/>
  <c r="O163" i="9"/>
  <c r="O159" i="9"/>
  <c r="O157" i="9"/>
  <c r="O153" i="9"/>
  <c r="O152" i="9" s="1"/>
  <c r="O151" i="9" s="1"/>
  <c r="O148" i="9"/>
  <c r="O145" i="9"/>
  <c r="O141" i="9"/>
  <c r="O139" i="9"/>
  <c r="O135" i="9"/>
  <c r="O133" i="9"/>
  <c r="O131" i="9"/>
  <c r="O127" i="9"/>
  <c r="O126" i="9" s="1"/>
  <c r="O125" i="9" s="1"/>
  <c r="O123" i="9"/>
  <c r="O121" i="9"/>
  <c r="O117" i="9"/>
  <c r="O116" i="9" s="1"/>
  <c r="O115" i="9" s="1"/>
  <c r="O113" i="9"/>
  <c r="O112" i="9" s="1"/>
  <c r="O111" i="9" s="1"/>
  <c r="O109" i="9"/>
  <c r="O108" i="9" s="1"/>
  <c r="O107" i="9" s="1"/>
  <c r="O105" i="9"/>
  <c r="O104" i="9" s="1"/>
  <c r="O103" i="9" s="1"/>
  <c r="O101" i="9"/>
  <c r="O100" i="9" s="1"/>
  <c r="O99" i="9" s="1"/>
  <c r="O97" i="9"/>
  <c r="O96" i="9" s="1"/>
  <c r="O95" i="9" s="1"/>
  <c r="O93" i="9"/>
  <c r="O92" i="9" s="1"/>
  <c r="O91" i="9" s="1"/>
  <c r="O89" i="9"/>
  <c r="O88" i="9" s="1"/>
  <c r="O87" i="9" s="1"/>
  <c r="O85" i="9"/>
  <c r="O83" i="9"/>
  <c r="O78" i="9"/>
  <c r="O76" i="9"/>
  <c r="O72" i="9"/>
  <c r="O71" i="9" s="1"/>
  <c r="O67" i="9"/>
  <c r="O66" i="9" s="1"/>
  <c r="O65" i="9" s="1"/>
  <c r="O63" i="9"/>
  <c r="O61" i="9"/>
  <c r="O57" i="9"/>
  <c r="O56" i="9" s="1"/>
  <c r="O54" i="9"/>
  <c r="O53" i="9" s="1"/>
  <c r="O49" i="9"/>
  <c r="O46" i="9"/>
  <c r="O42" i="9"/>
  <c r="O40" i="9"/>
  <c r="O37" i="9"/>
  <c r="O36" i="9" s="1"/>
  <c r="O34" i="9"/>
  <c r="O33" i="9" s="1"/>
  <c r="O30" i="9"/>
  <c r="O29" i="9" s="1"/>
  <c r="O28" i="9" s="1"/>
  <c r="O26" i="9"/>
  <c r="O25" i="9" s="1"/>
  <c r="O24" i="9" s="1"/>
  <c r="O22" i="9"/>
  <c r="O20" i="9"/>
  <c r="P278" i="9" l="1"/>
  <c r="P274" i="9" s="1"/>
  <c r="P472" i="9"/>
  <c r="P464" i="9" s="1"/>
  <c r="P1527" i="9"/>
  <c r="O39" i="9"/>
  <c r="O32" i="9" s="1"/>
  <c r="O138" i="9"/>
  <c r="O137" i="9" s="1"/>
  <c r="P287" i="9"/>
  <c r="P283" i="9" s="1"/>
  <c r="P497" i="9"/>
  <c r="P496" i="9" s="1"/>
  <c r="O45" i="9"/>
  <c r="O44" i="9" s="1"/>
  <c r="P218" i="9"/>
  <c r="P211" i="9" s="1"/>
  <c r="Q75" i="9"/>
  <c r="Q70" i="9" s="1"/>
  <c r="Q370" i="9"/>
  <c r="Q369" i="9" s="1"/>
  <c r="Q368" i="9" s="1"/>
  <c r="P238" i="9"/>
  <c r="P234" i="9" s="1"/>
  <c r="Q82" i="9"/>
  <c r="Q81" i="9" s="1"/>
  <c r="O605" i="9"/>
  <c r="O598" i="9" s="1"/>
  <c r="O287" i="9"/>
  <c r="O283" i="9" s="1"/>
  <c r="O1428" i="9"/>
  <c r="O1427" i="9" s="1"/>
  <c r="O144" i="9"/>
  <c r="O143" i="9" s="1"/>
  <c r="O227" i="9"/>
  <c r="O226" i="9" s="1"/>
  <c r="O356" i="9"/>
  <c r="O355" i="9" s="1"/>
  <c r="O354" i="9" s="1"/>
  <c r="O370" i="9"/>
  <c r="O369" i="9" s="1"/>
  <c r="O368" i="9" s="1"/>
  <c r="Q1527" i="9"/>
  <c r="Q1655" i="9"/>
  <c r="Q1654" i="9" s="1"/>
  <c r="Q138" i="9"/>
  <c r="Q137" i="9" s="1"/>
  <c r="O1527" i="9"/>
  <c r="P75" i="9"/>
  <c r="P70" i="9" s="1"/>
  <c r="P120" i="9"/>
  <c r="P119" i="9" s="1"/>
  <c r="P144" i="9"/>
  <c r="P143" i="9" s="1"/>
  <c r="O120" i="9"/>
  <c r="O119" i="9" s="1"/>
  <c r="O82" i="9"/>
  <c r="O81" i="9" s="1"/>
  <c r="O162" i="9"/>
  <c r="O161" i="9" s="1"/>
  <c r="O218" i="9"/>
  <c r="O211" i="9" s="1"/>
  <c r="O238" i="9"/>
  <c r="O234" i="9" s="1"/>
  <c r="O278" i="9"/>
  <c r="O274" i="9" s="1"/>
  <c r="O363" i="9"/>
  <c r="O362" i="9" s="1"/>
  <c r="O361" i="9" s="1"/>
  <c r="Q472" i="9"/>
  <c r="Q464" i="9" s="1"/>
  <c r="Q503" i="9"/>
  <c r="Q502" i="9" s="1"/>
  <c r="Q1742" i="9"/>
  <c r="Q1728" i="9" s="1"/>
  <c r="Q1718" i="9"/>
  <c r="Q1713" i="9" s="1"/>
  <c r="P19" i="9"/>
  <c r="P18" i="9" s="1"/>
  <c r="P60" i="9"/>
  <c r="P59" i="9" s="1"/>
  <c r="P441" i="9"/>
  <c r="P437" i="9" s="1"/>
  <c r="P436" i="9" s="1"/>
  <c r="P503" i="9"/>
  <c r="P502" i="9" s="1"/>
  <c r="P605" i="9"/>
  <c r="P598" i="9" s="1"/>
  <c r="P928" i="9"/>
  <c r="P923" i="9" s="1"/>
  <c r="P918" i="9" s="1"/>
  <c r="P942" i="9"/>
  <c r="P941" i="9" s="1"/>
  <c r="P940" i="9" s="1"/>
  <c r="P1338" i="9"/>
  <c r="P1331" i="9" s="1"/>
  <c r="P1330" i="9" s="1"/>
  <c r="Q287" i="9"/>
  <c r="Q283" i="9" s="1"/>
  <c r="Q344" i="9"/>
  <c r="Q340" i="9" s="1"/>
  <c r="Q339" i="9" s="1"/>
  <c r="Q356" i="9"/>
  <c r="Q355" i="9" s="1"/>
  <c r="Q354" i="9" s="1"/>
  <c r="Q1535" i="9"/>
  <c r="O497" i="9"/>
  <c r="O496" i="9" s="1"/>
  <c r="O1338" i="9"/>
  <c r="O1331" i="9" s="1"/>
  <c r="O1330" i="9" s="1"/>
  <c r="O130" i="9"/>
  <c r="O129" i="9" s="1"/>
  <c r="O344" i="9"/>
  <c r="O340" i="9" s="1"/>
  <c r="O339" i="9" s="1"/>
  <c r="O441" i="9"/>
  <c r="O437" i="9" s="1"/>
  <c r="O436" i="9" s="1"/>
  <c r="O1808" i="9"/>
  <c r="P248" i="9"/>
  <c r="P247" i="9" s="1"/>
  <c r="P328" i="9"/>
  <c r="P323" i="9" s="1"/>
  <c r="P318" i="9" s="1"/>
  <c r="P344" i="9"/>
  <c r="P340" i="9" s="1"/>
  <c r="P339" i="9" s="1"/>
  <c r="P370" i="9"/>
  <c r="P369" i="9" s="1"/>
  <c r="P368" i="9" s="1"/>
  <c r="P1428" i="9"/>
  <c r="P1427" i="9" s="1"/>
  <c r="Q120" i="9"/>
  <c r="Q119" i="9" s="1"/>
  <c r="Q144" i="9"/>
  <c r="Q143" i="9" s="1"/>
  <c r="Q227" i="9"/>
  <c r="Q226" i="9" s="1"/>
  <c r="Q928" i="9"/>
  <c r="Q923" i="9" s="1"/>
  <c r="Q918" i="9" s="1"/>
  <c r="Q1596" i="9"/>
  <c r="Q1644" i="9"/>
  <c r="Q1795" i="9"/>
  <c r="Q1794" i="9" s="1"/>
  <c r="Q60" i="9"/>
  <c r="Q59" i="9" s="1"/>
  <c r="O60" i="9"/>
  <c r="O59" i="9" s="1"/>
  <c r="O248" i="9"/>
  <c r="O247" i="9" s="1"/>
  <c r="O1596" i="9"/>
  <c r="O1718" i="9"/>
  <c r="O1713" i="9" s="1"/>
  <c r="O1742" i="9"/>
  <c r="O1728" i="9" s="1"/>
  <c r="P1596" i="9"/>
  <c r="P1742" i="9"/>
  <c r="P1728" i="9" s="1"/>
  <c r="O328" i="9"/>
  <c r="O323" i="9" s="1"/>
  <c r="O318" i="9" s="1"/>
  <c r="O503" i="9"/>
  <c r="O502" i="9" s="1"/>
  <c r="O664" i="9"/>
  <c r="O663" i="9" s="1"/>
  <c r="O928" i="9"/>
  <c r="O923" i="9" s="1"/>
  <c r="O918" i="9" s="1"/>
  <c r="O1551" i="9"/>
  <c r="O1619" i="9"/>
  <c r="O1615" i="9" s="1"/>
  <c r="O1644" i="9"/>
  <c r="O1655" i="9"/>
  <c r="O1654" i="9" s="1"/>
  <c r="O1676" i="9"/>
  <c r="O1671" i="9" s="1"/>
  <c r="O1660" i="9" s="1"/>
  <c r="O1697" i="9"/>
  <c r="O1692" i="9" s="1"/>
  <c r="O1686" i="9" s="1"/>
  <c r="O1783" i="9"/>
  <c r="O1778" i="9" s="1"/>
  <c r="O1795" i="9"/>
  <c r="O1794" i="9" s="1"/>
  <c r="P39" i="9"/>
  <c r="P32" i="9" s="1"/>
  <c r="P82" i="9"/>
  <c r="P81" i="9" s="1"/>
  <c r="P130" i="9"/>
  <c r="P129" i="9" s="1"/>
  <c r="P138" i="9"/>
  <c r="P137" i="9" s="1"/>
  <c r="P156" i="9"/>
  <c r="P155" i="9" s="1"/>
  <c r="P184" i="9"/>
  <c r="P183" i="9" s="1"/>
  <c r="P363" i="9"/>
  <c r="P362" i="9" s="1"/>
  <c r="P361" i="9" s="1"/>
  <c r="P1551" i="9"/>
  <c r="P1619" i="9"/>
  <c r="P1615" i="9" s="1"/>
  <c r="P1644" i="9"/>
  <c r="P1655" i="9"/>
  <c r="P1654" i="9" s="1"/>
  <c r="P1676" i="9"/>
  <c r="P1671" i="9" s="1"/>
  <c r="P1660" i="9" s="1"/>
  <c r="P1697" i="9"/>
  <c r="P1692" i="9" s="1"/>
  <c r="P1686" i="9" s="1"/>
  <c r="P1718" i="9"/>
  <c r="P1713" i="9" s="1"/>
  <c r="P1783" i="9"/>
  <c r="P1778" i="9" s="1"/>
  <c r="P1795" i="9"/>
  <c r="P1794" i="9" s="1"/>
  <c r="Q19" i="9"/>
  <c r="Q18" i="9" s="1"/>
  <c r="Q45" i="9"/>
  <c r="Q44" i="9" s="1"/>
  <c r="Q156" i="9"/>
  <c r="Q155" i="9" s="1"/>
  <c r="Q184" i="9"/>
  <c r="Q183" i="9" s="1"/>
  <c r="Q238" i="9"/>
  <c r="Q234" i="9" s="1"/>
  <c r="Q248" i="9"/>
  <c r="Q247" i="9" s="1"/>
  <c r="Q278" i="9"/>
  <c r="Q274" i="9" s="1"/>
  <c r="Q328" i="9"/>
  <c r="Q323" i="9" s="1"/>
  <c r="Q318" i="9" s="1"/>
  <c r="Q363" i="9"/>
  <c r="Q362" i="9" s="1"/>
  <c r="Q361" i="9" s="1"/>
  <c r="Q497" i="9"/>
  <c r="Q496" i="9" s="1"/>
  <c r="Q605" i="9"/>
  <c r="Q598" i="9" s="1"/>
  <c r="Q664" i="9"/>
  <c r="Q663" i="9" s="1"/>
  <c r="Q1428" i="9"/>
  <c r="Q1427" i="9" s="1"/>
  <c r="Q1581" i="9"/>
  <c r="O75" i="9"/>
  <c r="O70" i="9" s="1"/>
  <c r="O19" i="9"/>
  <c r="O18" i="9" s="1"/>
  <c r="O156" i="9"/>
  <c r="O155" i="9" s="1"/>
  <c r="O184" i="9"/>
  <c r="O183" i="9" s="1"/>
  <c r="O256" i="9"/>
  <c r="O255" i="9" s="1"/>
  <c r="O472" i="9"/>
  <c r="O464" i="9" s="1"/>
  <c r="O942" i="9"/>
  <c r="O941" i="9" s="1"/>
  <c r="O940" i="9" s="1"/>
  <c r="P256" i="9"/>
  <c r="P255" i="9" s="1"/>
  <c r="P1808" i="9"/>
  <c r="O1445" i="9"/>
  <c r="O1433" i="9" s="1"/>
  <c r="O1535" i="9"/>
  <c r="P45" i="9"/>
  <c r="P44" i="9" s="1"/>
  <c r="P162" i="9"/>
  <c r="P161" i="9" s="1"/>
  <c r="P227" i="9"/>
  <c r="P226" i="9" s="1"/>
  <c r="P356" i="9"/>
  <c r="P355" i="9" s="1"/>
  <c r="P354" i="9" s="1"/>
  <c r="P1445" i="9"/>
  <c r="P1433" i="9" s="1"/>
  <c r="P1535" i="9"/>
  <c r="Q39" i="9"/>
  <c r="Q32" i="9" s="1"/>
  <c r="Q130" i="9"/>
  <c r="Q129" i="9" s="1"/>
  <c r="Q162" i="9"/>
  <c r="Q161" i="9" s="1"/>
  <c r="Q218" i="9"/>
  <c r="Q211" i="9" s="1"/>
  <c r="Q256" i="9"/>
  <c r="Q255" i="9" s="1"/>
  <c r="Q441" i="9"/>
  <c r="Q437" i="9" s="1"/>
  <c r="Q436" i="9" s="1"/>
  <c r="Q942" i="9"/>
  <c r="Q941" i="9" s="1"/>
  <c r="Q940" i="9" s="1"/>
  <c r="Q1338" i="9"/>
  <c r="Q1331" i="9" s="1"/>
  <c r="Q1330" i="9" s="1"/>
  <c r="Q1676" i="9"/>
  <c r="Q1671" i="9" s="1"/>
  <c r="Q1660" i="9" s="1"/>
  <c r="Q1808" i="9"/>
  <c r="Q1445" i="9"/>
  <c r="Q1433" i="9" s="1"/>
  <c r="Q1551" i="9"/>
  <c r="Q1619" i="9"/>
  <c r="Q1615" i="9" s="1"/>
  <c r="Q1004" i="9"/>
  <c r="Q1050" i="9"/>
  <c r="Q861" i="9"/>
  <c r="P1089" i="9"/>
  <c r="Q847" i="9"/>
  <c r="Q1304" i="9"/>
  <c r="P1263" i="9"/>
  <c r="P1258" i="9" s="1"/>
  <c r="Q1297" i="9"/>
  <c r="Q1296" i="9" s="1"/>
  <c r="Q1362" i="9"/>
  <c r="Q1361" i="9" s="1"/>
  <c r="Q1392" i="9"/>
  <c r="Q1391" i="9" s="1"/>
  <c r="O1214" i="9"/>
  <c r="O1229" i="9"/>
  <c r="P1297" i="9"/>
  <c r="P1296" i="9" s="1"/>
  <c r="Q1229" i="9"/>
  <c r="Q1263" i="9"/>
  <c r="Q1258" i="9" s="1"/>
  <c r="O1131" i="9"/>
  <c r="O1078" i="9"/>
  <c r="O1089" i="9"/>
  <c r="O1109" i="9"/>
  <c r="O1297" i="9"/>
  <c r="O1296" i="9" s="1"/>
  <c r="O1412" i="9"/>
  <c r="O1411" i="9" s="1"/>
  <c r="P1131" i="9"/>
  <c r="Q1096" i="9"/>
  <c r="O1348" i="9"/>
  <c r="P1200" i="9"/>
  <c r="P1109" i="9"/>
  <c r="P1108" i="9" s="1"/>
  <c r="P1348" i="9"/>
  <c r="O1096" i="9"/>
  <c r="O1178" i="9"/>
  <c r="O1263" i="9"/>
  <c r="O1258" i="9" s="1"/>
  <c r="O1392" i="9"/>
  <c r="O1391" i="9" s="1"/>
  <c r="P1078" i="9"/>
  <c r="P1239" i="9"/>
  <c r="P1238" i="9" s="1"/>
  <c r="P1412" i="9"/>
  <c r="P1411" i="9" s="1"/>
  <c r="Q1131" i="9"/>
  <c r="P1392" i="9"/>
  <c r="P1391" i="9" s="1"/>
  <c r="Q1089" i="9"/>
  <c r="Q1109" i="9"/>
  <c r="Q1239" i="9"/>
  <c r="Q1238" i="9" s="1"/>
  <c r="Q1200" i="9"/>
  <c r="Q1214" i="9"/>
  <c r="Q1286" i="9"/>
  <c r="Q1412" i="9"/>
  <c r="Q1411" i="9" s="1"/>
  <c r="Q1178" i="9"/>
  <c r="O413" i="9"/>
  <c r="Q566" i="9"/>
  <c r="P1021" i="9"/>
  <c r="O517" i="9"/>
  <c r="P263" i="9"/>
  <c r="Q296" i="9"/>
  <c r="O566" i="9"/>
  <c r="O727" i="9"/>
  <c r="O812" i="9"/>
  <c r="O861" i="9"/>
  <c r="P203" i="9"/>
  <c r="Q382" i="9"/>
  <c r="Q377" i="9" s="1"/>
  <c r="Q413" i="9"/>
  <c r="Q408" i="9" s="1"/>
  <c r="Q525" i="9"/>
  <c r="Q539" i="9"/>
  <c r="Q1040" i="9"/>
  <c r="P510" i="9"/>
  <c r="P652" i="9"/>
  <c r="P647" i="9" s="1"/>
  <c r="Q573" i="9"/>
  <c r="O525" i="9"/>
  <c r="O559" i="9"/>
  <c r="O765" i="9"/>
  <c r="O764" i="9" s="1"/>
  <c r="P413" i="9"/>
  <c r="Q621" i="9"/>
  <c r="Q777" i="9"/>
  <c r="Q776" i="9" s="1"/>
  <c r="Q652" i="9"/>
  <c r="Q647" i="9" s="1"/>
  <c r="P985" i="9"/>
  <c r="Q559" i="9"/>
  <c r="Q1028" i="9"/>
  <c r="O190" i="9"/>
  <c r="Q190" i="9"/>
  <c r="Q517" i="9"/>
  <c r="Q951" i="9"/>
  <c r="O296" i="9"/>
  <c r="O382" i="9"/>
  <c r="O377" i="9" s="1"/>
  <c r="P296" i="9"/>
  <c r="P382" i="9"/>
  <c r="P377" i="9" s="1"/>
  <c r="P517" i="9"/>
  <c r="P614" i="9"/>
  <c r="P640" i="9"/>
  <c r="P639" i="9" s="1"/>
  <c r="Q52" i="9"/>
  <c r="Q203" i="9"/>
  <c r="Q510" i="9"/>
  <c r="P539" i="9"/>
  <c r="O52" i="9"/>
  <c r="O203" i="9"/>
  <c r="O263" i="9"/>
  <c r="O847" i="9"/>
  <c r="O961" i="9"/>
  <c r="O1004" i="9"/>
  <c r="O1028" i="9"/>
  <c r="P52" i="9"/>
  <c r="P190" i="9"/>
  <c r="P566" i="9"/>
  <c r="P664" i="9"/>
  <c r="P663" i="9" s="1"/>
  <c r="P861" i="9"/>
  <c r="P1004" i="9"/>
  <c r="P1050" i="9"/>
  <c r="Q985" i="9"/>
  <c r="O303" i="9"/>
  <c r="O573" i="9"/>
  <c r="O586" i="9"/>
  <c r="O581" i="9" s="1"/>
  <c r="O672" i="9"/>
  <c r="O951" i="9"/>
  <c r="O1040" i="9"/>
  <c r="P573" i="9"/>
  <c r="P672" i="9"/>
  <c r="P765" i="9"/>
  <c r="P764" i="9" s="1"/>
  <c r="P847" i="9"/>
  <c r="P868" i="9"/>
  <c r="Q303" i="9"/>
  <c r="Q532" i="9"/>
  <c r="P525" i="9"/>
  <c r="P777" i="9"/>
  <c r="P776" i="9" s="1"/>
  <c r="O532" i="9"/>
  <c r="O640" i="9"/>
  <c r="O639" i="9" s="1"/>
  <c r="O777" i="9"/>
  <c r="O776" i="9" s="1"/>
  <c r="O1021" i="9"/>
  <c r="P961" i="9"/>
  <c r="Q640" i="9"/>
  <c r="Q639" i="9" s="1"/>
  <c r="Q263" i="9"/>
  <c r="Q682" i="9"/>
  <c r="Q727" i="9"/>
  <c r="Q868" i="9"/>
  <c r="Q614" i="9"/>
  <c r="Q961" i="9"/>
  <c r="Q1021" i="9"/>
  <c r="Q586" i="9"/>
  <c r="Q581" i="9" s="1"/>
  <c r="Q672" i="9"/>
  <c r="Q812" i="9"/>
  <c r="Q1697" i="9"/>
  <c r="Q1692" i="9" s="1"/>
  <c r="Q1686" i="9" s="1"/>
  <c r="Q765" i="9"/>
  <c r="Q764" i="9" s="1"/>
  <c r="Q1078" i="9"/>
  <c r="Q1630" i="9"/>
  <c r="Q1783" i="9"/>
  <c r="Q1778" i="9" s="1"/>
  <c r="Q1319" i="9"/>
  <c r="Q1318" i="9" s="1"/>
  <c r="Q1348" i="9"/>
  <c r="Q1564" i="9"/>
  <c r="P303" i="9"/>
  <c r="P1040" i="9"/>
  <c r="P1096" i="9"/>
  <c r="P621" i="9"/>
  <c r="P727" i="9"/>
  <c r="P951" i="9"/>
  <c r="P532" i="9"/>
  <c r="P559" i="9"/>
  <c r="P586" i="9"/>
  <c r="P581" i="9" s="1"/>
  <c r="P682" i="9"/>
  <c r="P812" i="9"/>
  <c r="P1178" i="9"/>
  <c r="P1028" i="9"/>
  <c r="P1214" i="9"/>
  <c r="P1229" i="9"/>
  <c r="P1286" i="9"/>
  <c r="P1319" i="9"/>
  <c r="P1318" i="9" s="1"/>
  <c r="P1362" i="9"/>
  <c r="P1361" i="9" s="1"/>
  <c r="P1630" i="9"/>
  <c r="P1564" i="9"/>
  <c r="P1304" i="9"/>
  <c r="P1581" i="9"/>
  <c r="O510" i="9"/>
  <c r="O868" i="9"/>
  <c r="O985" i="9"/>
  <c r="O614" i="9"/>
  <c r="O539" i="9"/>
  <c r="O621" i="9"/>
  <c r="O652" i="9"/>
  <c r="O647" i="9" s="1"/>
  <c r="O682" i="9"/>
  <c r="O1050" i="9"/>
  <c r="O1239" i="9"/>
  <c r="O1238" i="9" s="1"/>
  <c r="O1319" i="9"/>
  <c r="O1318" i="9" s="1"/>
  <c r="O1362" i="9"/>
  <c r="O1361" i="9" s="1"/>
  <c r="O1630" i="9"/>
  <c r="O1286" i="9"/>
  <c r="O1564" i="9"/>
  <c r="O1200" i="9"/>
  <c r="O1304" i="9"/>
  <c r="O1581" i="9"/>
  <c r="J1817" i="9"/>
  <c r="Q1639" i="9" l="1"/>
  <c r="P1426" i="9"/>
  <c r="P463" i="9"/>
  <c r="P435" i="9" s="1"/>
  <c r="P1526" i="9"/>
  <c r="P1464" i="9" s="1"/>
  <c r="O463" i="9"/>
  <c r="O435" i="9" s="1"/>
  <c r="Q463" i="9"/>
  <c r="Q435" i="9" s="1"/>
  <c r="P408" i="9"/>
  <c r="P407" i="9" s="1"/>
  <c r="Q407" i="9"/>
  <c r="O408" i="9"/>
  <c r="O407" i="9" s="1"/>
  <c r="O1199" i="9"/>
  <c r="O1108" i="9"/>
  <c r="Q1108" i="9"/>
  <c r="Q1526" i="9"/>
  <c r="Q1464" i="9" s="1"/>
  <c r="P917" i="9"/>
  <c r="O662" i="9"/>
  <c r="O1426" i="9"/>
  <c r="Q1793" i="9"/>
  <c r="O1526" i="9"/>
  <c r="O1464" i="9" s="1"/>
  <c r="Q1707" i="9"/>
  <c r="O1295" i="9"/>
  <c r="Q846" i="9"/>
  <c r="Q845" i="9" s="1"/>
  <c r="P1793" i="9"/>
  <c r="O1793" i="9"/>
  <c r="Q979" i="9"/>
  <c r="O1639" i="9"/>
  <c r="O1624" i="9" s="1"/>
  <c r="Q1317" i="9"/>
  <c r="P1639" i="9"/>
  <c r="P1624" i="9" s="1"/>
  <c r="Q1426" i="9"/>
  <c r="P662" i="9"/>
  <c r="Q1039" i="9"/>
  <c r="O1707" i="9"/>
  <c r="O979" i="9"/>
  <c r="Q1624" i="9"/>
  <c r="O80" i="9"/>
  <c r="Q80" i="9"/>
  <c r="P1707" i="9"/>
  <c r="P80" i="9"/>
  <c r="O917" i="9"/>
  <c r="Q917" i="9"/>
  <c r="P558" i="9"/>
  <c r="P1039" i="9"/>
  <c r="P262" i="9"/>
  <c r="P261" i="9" s="1"/>
  <c r="P17" i="9"/>
  <c r="O846" i="9"/>
  <c r="O845" i="9" s="1"/>
  <c r="P210" i="9"/>
  <c r="Q662" i="9"/>
  <c r="Q210" i="9"/>
  <c r="Q1257" i="9"/>
  <c r="O1020" i="9"/>
  <c r="P1347" i="9"/>
  <c r="P1057" i="9"/>
  <c r="Q950" i="9"/>
  <c r="O509" i="9"/>
  <c r="Q1295" i="9"/>
  <c r="P1295" i="9"/>
  <c r="Q1347" i="9"/>
  <c r="P1257" i="9"/>
  <c r="Q509" i="9"/>
  <c r="Q1057" i="9"/>
  <c r="Q338" i="9"/>
  <c r="P1199" i="9"/>
  <c r="P979" i="9"/>
  <c r="O1057" i="9"/>
  <c r="Q1199" i="9"/>
  <c r="O1347" i="9"/>
  <c r="Q1020" i="9"/>
  <c r="O775" i="9"/>
  <c r="P509" i="9"/>
  <c r="Q524" i="9"/>
  <c r="P1317" i="9"/>
  <c r="O950" i="9"/>
  <c r="O338" i="9"/>
  <c r="Q638" i="9"/>
  <c r="O17" i="9"/>
  <c r="O638" i="9"/>
  <c r="Q17" i="9"/>
  <c r="O681" i="9"/>
  <c r="O524" i="9"/>
  <c r="P950" i="9"/>
  <c r="P846" i="9"/>
  <c r="P845" i="9" s="1"/>
  <c r="P189" i="9"/>
  <c r="O558" i="9"/>
  <c r="P1020" i="9"/>
  <c r="P681" i="9"/>
  <c r="Q597" i="9"/>
  <c r="Q580" i="9" s="1"/>
  <c r="Q558" i="9"/>
  <c r="P638" i="9"/>
  <c r="O597" i="9"/>
  <c r="O580" i="9" s="1"/>
  <c r="O189" i="9"/>
  <c r="P597" i="9"/>
  <c r="P580" i="9" s="1"/>
  <c r="P338" i="9"/>
  <c r="P524" i="9"/>
  <c r="Q262" i="9"/>
  <c r="Q261" i="9" s="1"/>
  <c r="O262" i="9"/>
  <c r="O261" i="9" s="1"/>
  <c r="O1039" i="9"/>
  <c r="O210" i="9"/>
  <c r="Q775" i="9"/>
  <c r="Q189" i="9"/>
  <c r="Q681" i="9"/>
  <c r="P775" i="9"/>
  <c r="O1317" i="9"/>
  <c r="O1257" i="9"/>
  <c r="U591" i="9"/>
  <c r="U590" i="9" s="1"/>
  <c r="G591" i="9"/>
  <c r="G590" i="9" s="1"/>
  <c r="H591" i="9"/>
  <c r="H590" i="9" s="1"/>
  <c r="I591" i="9"/>
  <c r="I590" i="9" s="1"/>
  <c r="J591" i="9"/>
  <c r="J590" i="9" s="1"/>
  <c r="K591" i="9"/>
  <c r="K590" i="9" s="1"/>
  <c r="F591" i="9"/>
  <c r="U588" i="9"/>
  <c r="G588" i="9"/>
  <c r="H588" i="9"/>
  <c r="I588" i="9"/>
  <c r="J588" i="9"/>
  <c r="K588" i="9"/>
  <c r="F588" i="9"/>
  <c r="P1380" i="9" l="1"/>
  <c r="Q1107" i="9"/>
  <c r="O1107" i="9"/>
  <c r="O1380" i="9"/>
  <c r="Q949" i="9"/>
  <c r="Q1380" i="9"/>
  <c r="O949" i="9"/>
  <c r="O1019" i="9"/>
  <c r="P16" i="9"/>
  <c r="P1019" i="9"/>
  <c r="P949" i="9"/>
  <c r="Q1019" i="9"/>
  <c r="Q508" i="9"/>
  <c r="P508" i="9"/>
  <c r="O508" i="9"/>
  <c r="Q16" i="9"/>
  <c r="P1107" i="9"/>
  <c r="O16" i="9"/>
  <c r="M591" i="9"/>
  <c r="S591" i="9" s="1"/>
  <c r="L591" i="9"/>
  <c r="R591" i="9" s="1"/>
  <c r="N591" i="9"/>
  <c r="T591" i="9" s="1"/>
  <c r="F590" i="9"/>
  <c r="L590" i="9" s="1"/>
  <c r="R590" i="9" s="1"/>
  <c r="N590" i="9"/>
  <c r="T590" i="9" s="1"/>
  <c r="M590" i="9"/>
  <c r="S590" i="9" s="1"/>
  <c r="L592" i="9"/>
  <c r="R592" i="9" s="1"/>
  <c r="M592" i="9"/>
  <c r="S592" i="9" s="1"/>
  <c r="N592" i="9"/>
  <c r="T592" i="9" s="1"/>
  <c r="P1818" i="9" l="1"/>
  <c r="Q1818" i="9"/>
  <c r="O1818" i="9"/>
  <c r="U1227" i="9"/>
  <c r="U1226" i="9" s="1"/>
  <c r="U1225" i="9" s="1"/>
  <c r="G1227" i="9"/>
  <c r="G1226" i="9" s="1"/>
  <c r="H1227" i="9"/>
  <c r="H1226" i="9" s="1"/>
  <c r="H1225" i="9" s="1"/>
  <c r="I1227" i="9"/>
  <c r="I1226" i="9" s="1"/>
  <c r="J1227" i="9"/>
  <c r="J1226" i="9" s="1"/>
  <c r="J1225" i="9" s="1"/>
  <c r="K1227" i="9"/>
  <c r="K1226" i="9" s="1"/>
  <c r="K1225" i="9" s="1"/>
  <c r="F1227" i="9"/>
  <c r="L1228" i="9"/>
  <c r="R1228" i="9" s="1"/>
  <c r="M1228" i="9"/>
  <c r="S1228" i="9" s="1"/>
  <c r="N1228" i="9"/>
  <c r="T1228" i="9" s="1"/>
  <c r="L1227" i="9" l="1"/>
  <c r="R1227" i="9" s="1"/>
  <c r="F1226" i="9"/>
  <c r="F1225" i="9" s="1"/>
  <c r="I1225" i="9"/>
  <c r="G1225" i="9"/>
  <c r="M1225" i="9" s="1"/>
  <c r="S1225" i="9" s="1"/>
  <c r="M1226" i="9"/>
  <c r="S1226" i="9" s="1"/>
  <c r="N1225" i="9"/>
  <c r="T1225" i="9" s="1"/>
  <c r="N1227" i="9"/>
  <c r="T1227" i="9" s="1"/>
  <c r="M1227" i="9"/>
  <c r="S1227" i="9" s="1"/>
  <c r="N1226" i="9"/>
  <c r="T1226" i="9" s="1"/>
  <c r="L1226" i="9" l="1"/>
  <c r="R1226" i="9" s="1"/>
  <c r="L1225" i="9"/>
  <c r="R1225" i="9" s="1"/>
  <c r="U113" i="9" l="1"/>
  <c r="U112" i="9" s="1"/>
  <c r="U111" i="9" s="1"/>
  <c r="G113" i="9"/>
  <c r="G112" i="9" s="1"/>
  <c r="H113" i="9"/>
  <c r="H112" i="9" s="1"/>
  <c r="I113" i="9"/>
  <c r="I112" i="9" s="1"/>
  <c r="J113" i="9"/>
  <c r="J112" i="9" s="1"/>
  <c r="J111" i="9" s="1"/>
  <c r="K113" i="9"/>
  <c r="K112" i="9" s="1"/>
  <c r="K111" i="9" s="1"/>
  <c r="F113" i="9"/>
  <c r="F112" i="9" s="1"/>
  <c r="F111" i="9" s="1"/>
  <c r="U109" i="9"/>
  <c r="U108" i="9" s="1"/>
  <c r="U107" i="9" s="1"/>
  <c r="G109" i="9"/>
  <c r="G108" i="9" s="1"/>
  <c r="H109" i="9"/>
  <c r="H108" i="9" s="1"/>
  <c r="I109" i="9"/>
  <c r="I108" i="9" s="1"/>
  <c r="J109" i="9"/>
  <c r="J108" i="9" s="1"/>
  <c r="J107" i="9" s="1"/>
  <c r="K109" i="9"/>
  <c r="K108" i="9" s="1"/>
  <c r="K107" i="9" s="1"/>
  <c r="F109" i="9"/>
  <c r="F108" i="9" s="1"/>
  <c r="F107" i="9" s="1"/>
  <c r="L110" i="9"/>
  <c r="R110" i="9" s="1"/>
  <c r="M110" i="9"/>
  <c r="S110" i="9" s="1"/>
  <c r="N110" i="9"/>
  <c r="T110" i="9" s="1"/>
  <c r="L114" i="9"/>
  <c r="R114" i="9" s="1"/>
  <c r="M114" i="9"/>
  <c r="S114" i="9" s="1"/>
  <c r="N114" i="9"/>
  <c r="T114" i="9" s="1"/>
  <c r="L113" i="9" l="1"/>
  <c r="R113" i="9" s="1"/>
  <c r="M113" i="9"/>
  <c r="S113" i="9" s="1"/>
  <c r="L112" i="9"/>
  <c r="R112" i="9" s="1"/>
  <c r="M109" i="9"/>
  <c r="S109" i="9" s="1"/>
  <c r="L109" i="9"/>
  <c r="R109" i="9" s="1"/>
  <c r="L108" i="9"/>
  <c r="R108" i="9" s="1"/>
  <c r="H111" i="9"/>
  <c r="N111" i="9" s="1"/>
  <c r="T111" i="9" s="1"/>
  <c r="N112" i="9"/>
  <c r="T112" i="9" s="1"/>
  <c r="G111" i="9"/>
  <c r="M111" i="9" s="1"/>
  <c r="S111" i="9" s="1"/>
  <c r="M112" i="9"/>
  <c r="S112" i="9" s="1"/>
  <c r="N113" i="9"/>
  <c r="T113" i="9" s="1"/>
  <c r="I111" i="9"/>
  <c r="L111" i="9" s="1"/>
  <c r="R111" i="9" s="1"/>
  <c r="H107" i="9"/>
  <c r="N107" i="9" s="1"/>
  <c r="T107" i="9" s="1"/>
  <c r="N108" i="9"/>
  <c r="T108" i="9" s="1"/>
  <c r="G107" i="9"/>
  <c r="M107" i="9" s="1"/>
  <c r="S107" i="9" s="1"/>
  <c r="M108" i="9"/>
  <c r="S108" i="9" s="1"/>
  <c r="N109" i="9"/>
  <c r="T109" i="9" s="1"/>
  <c r="I107" i="9"/>
  <c r="L107" i="9" l="1"/>
  <c r="R107" i="9" s="1"/>
  <c r="U461" i="9" l="1"/>
  <c r="U460" i="9" s="1"/>
  <c r="U459" i="9" s="1"/>
  <c r="G461" i="9"/>
  <c r="G460" i="9" s="1"/>
  <c r="H461" i="9"/>
  <c r="H460" i="9" s="1"/>
  <c r="H459" i="9" s="1"/>
  <c r="I461" i="9"/>
  <c r="I460" i="9" s="1"/>
  <c r="I459" i="9" s="1"/>
  <c r="J461" i="9"/>
  <c r="J460" i="9" s="1"/>
  <c r="J459" i="9" s="1"/>
  <c r="K461" i="9"/>
  <c r="K460" i="9" s="1"/>
  <c r="K459" i="9" s="1"/>
  <c r="F461" i="9"/>
  <c r="F460" i="9" s="1"/>
  <c r="F459" i="9" s="1"/>
  <c r="L462" i="9"/>
  <c r="R462" i="9" s="1"/>
  <c r="M462" i="9"/>
  <c r="S462" i="9" s="1"/>
  <c r="N462" i="9"/>
  <c r="T462" i="9" s="1"/>
  <c r="N461" i="9" l="1"/>
  <c r="T461" i="9" s="1"/>
  <c r="L461" i="9"/>
  <c r="R461" i="9" s="1"/>
  <c r="L459" i="9"/>
  <c r="R459" i="9" s="1"/>
  <c r="L460" i="9"/>
  <c r="R460" i="9" s="1"/>
  <c r="G459" i="9"/>
  <c r="M459" i="9" s="1"/>
  <c r="S459" i="9" s="1"/>
  <c r="M460" i="9"/>
  <c r="S460" i="9" s="1"/>
  <c r="N459" i="9"/>
  <c r="T459" i="9" s="1"/>
  <c r="N460" i="9"/>
  <c r="T460" i="9" s="1"/>
  <c r="M461" i="9"/>
  <c r="S461" i="9" s="1"/>
  <c r="I406" i="9"/>
  <c r="I360" i="9"/>
  <c r="I358" i="9" l="1"/>
  <c r="K476" i="9" l="1"/>
  <c r="I476" i="9"/>
  <c r="K199" i="9" l="1"/>
  <c r="J199" i="9"/>
  <c r="I199" i="9"/>
  <c r="U478" i="9" l="1"/>
  <c r="G478" i="9"/>
  <c r="H478" i="9"/>
  <c r="I478" i="9"/>
  <c r="J478" i="9"/>
  <c r="K478" i="9"/>
  <c r="F478" i="9"/>
  <c r="L479" i="9"/>
  <c r="R479" i="9" s="1"/>
  <c r="M479" i="9"/>
  <c r="S479" i="9" s="1"/>
  <c r="N479" i="9"/>
  <c r="T479" i="9" s="1"/>
  <c r="L478" i="9" l="1"/>
  <c r="R478" i="9" s="1"/>
  <c r="M478" i="9"/>
  <c r="S478" i="9" s="1"/>
  <c r="N478" i="9"/>
  <c r="T478" i="9" s="1"/>
  <c r="K1817" i="9"/>
  <c r="I569" i="9" l="1"/>
  <c r="K576" i="9" l="1"/>
  <c r="J576" i="9"/>
  <c r="I576" i="9"/>
  <c r="K569" i="9"/>
  <c r="J569" i="9"/>
  <c r="K557" i="9" l="1"/>
  <c r="J557" i="9"/>
  <c r="I557" i="9"/>
  <c r="K531" i="9"/>
  <c r="J531" i="9"/>
  <c r="I531" i="9"/>
  <c r="U1083" i="9" l="1"/>
  <c r="U1082" i="9" s="1"/>
  <c r="G1083" i="9"/>
  <c r="G1082" i="9" s="1"/>
  <c r="H1083" i="9"/>
  <c r="H1082" i="9" s="1"/>
  <c r="I1083" i="9"/>
  <c r="J1083" i="9"/>
  <c r="J1082" i="9" s="1"/>
  <c r="K1083" i="9"/>
  <c r="K1082" i="9" s="1"/>
  <c r="F1083" i="9"/>
  <c r="F1082" i="9" s="1"/>
  <c r="L1084" i="9"/>
  <c r="R1084" i="9" s="1"/>
  <c r="M1084" i="9"/>
  <c r="S1084" i="9" s="1"/>
  <c r="N1084" i="9"/>
  <c r="T1084" i="9" s="1"/>
  <c r="N1082" i="9" l="1"/>
  <c r="T1082" i="9" s="1"/>
  <c r="I1082" i="9"/>
  <c r="L1082" i="9" s="1"/>
  <c r="R1082" i="9" s="1"/>
  <c r="N1083" i="9"/>
  <c r="T1083" i="9" s="1"/>
  <c r="M1083" i="9"/>
  <c r="S1083" i="9" s="1"/>
  <c r="M1082" i="9"/>
  <c r="S1082" i="9" s="1"/>
  <c r="L1083" i="9"/>
  <c r="R1083" i="9" s="1"/>
  <c r="U1094" i="9"/>
  <c r="U1093" i="9" s="1"/>
  <c r="G1094" i="9"/>
  <c r="G1093" i="9" s="1"/>
  <c r="H1094" i="9"/>
  <c r="H1093" i="9" s="1"/>
  <c r="I1094" i="9"/>
  <c r="I1093" i="9" s="1"/>
  <c r="J1094" i="9"/>
  <c r="J1093" i="9" s="1"/>
  <c r="K1094" i="9"/>
  <c r="K1093" i="9" s="1"/>
  <c r="F1094" i="9"/>
  <c r="L1095" i="9"/>
  <c r="R1095" i="9" s="1"/>
  <c r="M1095" i="9"/>
  <c r="S1095" i="9" s="1"/>
  <c r="N1095" i="9"/>
  <c r="T1095" i="9" s="1"/>
  <c r="L1094" i="9" l="1"/>
  <c r="R1094" i="9" s="1"/>
  <c r="F1093" i="9"/>
  <c r="L1093" i="9" s="1"/>
  <c r="R1093" i="9" s="1"/>
  <c r="M1093" i="9"/>
  <c r="S1093" i="9" s="1"/>
  <c r="N1094" i="9"/>
  <c r="T1094" i="9" s="1"/>
  <c r="N1093" i="9"/>
  <c r="T1093" i="9" s="1"/>
  <c r="M1094" i="9"/>
  <c r="S1094" i="9" s="1"/>
  <c r="K620" i="9" l="1"/>
  <c r="J620" i="9"/>
  <c r="I620" i="9"/>
  <c r="U616" i="9"/>
  <c r="U615" i="9" s="1"/>
  <c r="G616" i="9"/>
  <c r="G615" i="9" s="1"/>
  <c r="H616" i="9"/>
  <c r="H615" i="9" s="1"/>
  <c r="I616" i="9"/>
  <c r="I615" i="9" s="1"/>
  <c r="J616" i="9"/>
  <c r="J615" i="9" s="1"/>
  <c r="K616" i="9"/>
  <c r="K615" i="9" s="1"/>
  <c r="F616" i="9"/>
  <c r="F615" i="9" s="1"/>
  <c r="L617" i="9"/>
  <c r="R617" i="9" s="1"/>
  <c r="M617" i="9"/>
  <c r="S617" i="9" s="1"/>
  <c r="N617" i="9"/>
  <c r="T617" i="9" s="1"/>
  <c r="K604" i="9"/>
  <c r="J604" i="9"/>
  <c r="I604" i="9"/>
  <c r="M616" i="9" l="1"/>
  <c r="S616" i="9" s="1"/>
  <c r="L616" i="9"/>
  <c r="R616" i="9" s="1"/>
  <c r="N616" i="9"/>
  <c r="T616" i="9" s="1"/>
  <c r="N615" i="9"/>
  <c r="T615" i="9" s="1"/>
  <c r="M615" i="9"/>
  <c r="S615" i="9" s="1"/>
  <c r="L615" i="9"/>
  <c r="R615" i="9" s="1"/>
  <c r="U619" i="9" l="1"/>
  <c r="U618" i="9" s="1"/>
  <c r="U614" i="9" s="1"/>
  <c r="G619" i="9"/>
  <c r="H619" i="9"/>
  <c r="H618" i="9" s="1"/>
  <c r="H614" i="9" s="1"/>
  <c r="I619" i="9"/>
  <c r="I618" i="9" s="1"/>
  <c r="I614" i="9" s="1"/>
  <c r="J619" i="9"/>
  <c r="J618" i="9" s="1"/>
  <c r="J614" i="9" s="1"/>
  <c r="K619" i="9"/>
  <c r="K618" i="9" s="1"/>
  <c r="K614" i="9" s="1"/>
  <c r="F619" i="9"/>
  <c r="L620" i="9"/>
  <c r="R620" i="9" s="1"/>
  <c r="M620" i="9"/>
  <c r="S620" i="9" s="1"/>
  <c r="N620" i="9"/>
  <c r="T620" i="9" s="1"/>
  <c r="L619" i="9" l="1"/>
  <c r="R619" i="9" s="1"/>
  <c r="F618" i="9"/>
  <c r="F614" i="9" s="1"/>
  <c r="L614" i="9" s="1"/>
  <c r="R614" i="9" s="1"/>
  <c r="M619" i="9"/>
  <c r="S619" i="9" s="1"/>
  <c r="N618" i="9"/>
  <c r="T618" i="9" s="1"/>
  <c r="N619" i="9"/>
  <c r="T619" i="9" s="1"/>
  <c r="G618" i="9"/>
  <c r="G614" i="9" s="1"/>
  <c r="L618" i="9" l="1"/>
  <c r="R618" i="9" s="1"/>
  <c r="N614" i="9"/>
  <c r="T614" i="9" s="1"/>
  <c r="M614" i="9"/>
  <c r="S614" i="9" s="1"/>
  <c r="M618" i="9"/>
  <c r="S618" i="9" s="1"/>
  <c r="U76" i="9" l="1"/>
  <c r="G76" i="9"/>
  <c r="H76" i="9"/>
  <c r="I76" i="9"/>
  <c r="J76" i="9"/>
  <c r="K76" i="9"/>
  <c r="F76" i="9"/>
  <c r="L77" i="9"/>
  <c r="R77" i="9" s="1"/>
  <c r="M77" i="9"/>
  <c r="S77" i="9" s="1"/>
  <c r="N77" i="9"/>
  <c r="T77" i="9" s="1"/>
  <c r="U1622" i="9"/>
  <c r="G1622" i="9"/>
  <c r="H1622" i="9"/>
  <c r="I1622" i="9"/>
  <c r="J1622" i="9"/>
  <c r="K1622" i="9"/>
  <c r="F1622" i="9"/>
  <c r="L1623" i="9"/>
  <c r="R1623" i="9" s="1"/>
  <c r="M1623" i="9"/>
  <c r="S1623" i="9" s="1"/>
  <c r="N1623" i="9"/>
  <c r="T1623" i="9" s="1"/>
  <c r="L1622" i="9" l="1"/>
  <c r="R1622" i="9" s="1"/>
  <c r="N76" i="9"/>
  <c r="T76" i="9" s="1"/>
  <c r="L76" i="9"/>
  <c r="R76" i="9" s="1"/>
  <c r="M76" i="9"/>
  <c r="S76" i="9" s="1"/>
  <c r="N1622" i="9"/>
  <c r="T1622" i="9" s="1"/>
  <c r="M1622" i="9"/>
  <c r="S1622" i="9" s="1"/>
  <c r="U498" i="9" l="1"/>
  <c r="G498" i="9"/>
  <c r="H498" i="9"/>
  <c r="I498" i="9"/>
  <c r="J498" i="9"/>
  <c r="K498" i="9"/>
  <c r="F498" i="9"/>
  <c r="L499" i="9"/>
  <c r="R499" i="9" s="1"/>
  <c r="M499" i="9"/>
  <c r="S499" i="9" s="1"/>
  <c r="N499" i="9"/>
  <c r="T499" i="9" s="1"/>
  <c r="L498" i="9" l="1"/>
  <c r="R498" i="9" s="1"/>
  <c r="N498" i="9"/>
  <c r="T498" i="9" s="1"/>
  <c r="M498" i="9"/>
  <c r="S498" i="9" s="1"/>
  <c r="U977" i="9" l="1"/>
  <c r="U976" i="9" s="1"/>
  <c r="U975" i="9" s="1"/>
  <c r="G977" i="9"/>
  <c r="G976" i="9" s="1"/>
  <c r="H977" i="9"/>
  <c r="H976" i="9" s="1"/>
  <c r="I977" i="9"/>
  <c r="I976" i="9" s="1"/>
  <c r="J977" i="9"/>
  <c r="J976" i="9" s="1"/>
  <c r="J975" i="9" s="1"/>
  <c r="K977" i="9"/>
  <c r="K976" i="9" s="1"/>
  <c r="K975" i="9" s="1"/>
  <c r="F977" i="9"/>
  <c r="F976" i="9" s="1"/>
  <c r="F975" i="9" s="1"/>
  <c r="L978" i="9"/>
  <c r="R978" i="9" s="1"/>
  <c r="M978" i="9"/>
  <c r="S978" i="9" s="1"/>
  <c r="N978" i="9"/>
  <c r="T978" i="9" s="1"/>
  <c r="M977" i="9" l="1"/>
  <c r="S977" i="9" s="1"/>
  <c r="L977" i="9"/>
  <c r="R977" i="9" s="1"/>
  <c r="L976" i="9"/>
  <c r="R976" i="9" s="1"/>
  <c r="H975" i="9"/>
  <c r="N975" i="9" s="1"/>
  <c r="T975" i="9" s="1"/>
  <c r="N976" i="9"/>
  <c r="T976" i="9" s="1"/>
  <c r="G975" i="9"/>
  <c r="M975" i="9" s="1"/>
  <c r="S975" i="9" s="1"/>
  <c r="M976" i="9"/>
  <c r="S976" i="9" s="1"/>
  <c r="N977" i="9"/>
  <c r="T977" i="9" s="1"/>
  <c r="I975" i="9"/>
  <c r="I1122" i="9"/>
  <c r="L975" i="9" l="1"/>
  <c r="R975" i="9" s="1"/>
  <c r="U1495" i="9"/>
  <c r="U1494" i="9" s="1"/>
  <c r="U1493" i="9" s="1"/>
  <c r="G1495" i="9"/>
  <c r="G1494" i="9" s="1"/>
  <c r="H1495" i="9"/>
  <c r="H1494" i="9" s="1"/>
  <c r="I1495" i="9"/>
  <c r="J1495" i="9"/>
  <c r="J1494" i="9" s="1"/>
  <c r="J1493" i="9" s="1"/>
  <c r="K1495" i="9"/>
  <c r="K1494" i="9" s="1"/>
  <c r="K1493" i="9" s="1"/>
  <c r="F1495" i="9"/>
  <c r="F1494" i="9" s="1"/>
  <c r="F1493" i="9" s="1"/>
  <c r="L1496" i="9"/>
  <c r="R1496" i="9" s="1"/>
  <c r="M1496" i="9"/>
  <c r="S1496" i="9" s="1"/>
  <c r="N1496" i="9"/>
  <c r="T1496" i="9" s="1"/>
  <c r="L1495" i="9" l="1"/>
  <c r="R1495" i="9" s="1"/>
  <c r="M1495" i="9"/>
  <c r="S1495" i="9" s="1"/>
  <c r="I1494" i="9"/>
  <c r="H1493" i="9"/>
  <c r="N1493" i="9" s="1"/>
  <c r="T1493" i="9" s="1"/>
  <c r="N1494" i="9"/>
  <c r="T1494" i="9" s="1"/>
  <c r="G1493" i="9"/>
  <c r="M1493" i="9" s="1"/>
  <c r="S1493" i="9" s="1"/>
  <c r="M1494" i="9"/>
  <c r="S1494" i="9" s="1"/>
  <c r="N1495" i="9"/>
  <c r="T1495" i="9" s="1"/>
  <c r="I1812" i="9"/>
  <c r="I1493" i="9" l="1"/>
  <c r="L1494" i="9"/>
  <c r="R1494" i="9" s="1"/>
  <c r="L21" i="9"/>
  <c r="R21" i="9" s="1"/>
  <c r="M21" i="9"/>
  <c r="S21" i="9" s="1"/>
  <c r="N21" i="9"/>
  <c r="T21" i="9" s="1"/>
  <c r="L23" i="9"/>
  <c r="R23" i="9" s="1"/>
  <c r="M23" i="9"/>
  <c r="S23" i="9" s="1"/>
  <c r="N23" i="9"/>
  <c r="T23" i="9" s="1"/>
  <c r="L27" i="9"/>
  <c r="R27" i="9" s="1"/>
  <c r="M27" i="9"/>
  <c r="S27" i="9" s="1"/>
  <c r="N27" i="9"/>
  <c r="T27" i="9" s="1"/>
  <c r="L31" i="9"/>
  <c r="R31" i="9" s="1"/>
  <c r="M31" i="9"/>
  <c r="S31" i="9" s="1"/>
  <c r="N31" i="9"/>
  <c r="T31" i="9" s="1"/>
  <c r="L35" i="9"/>
  <c r="R35" i="9" s="1"/>
  <c r="M35" i="9"/>
  <c r="S35" i="9" s="1"/>
  <c r="N35" i="9"/>
  <c r="T35" i="9" s="1"/>
  <c r="L38" i="9"/>
  <c r="R38" i="9" s="1"/>
  <c r="M38" i="9"/>
  <c r="S38" i="9" s="1"/>
  <c r="N38" i="9"/>
  <c r="T38" i="9" s="1"/>
  <c r="L41" i="9"/>
  <c r="R41" i="9" s="1"/>
  <c r="M41" i="9"/>
  <c r="S41" i="9" s="1"/>
  <c r="N41" i="9"/>
  <c r="T41" i="9" s="1"/>
  <c r="L43" i="9"/>
  <c r="R43" i="9" s="1"/>
  <c r="M43" i="9"/>
  <c r="S43" i="9" s="1"/>
  <c r="N43" i="9"/>
  <c r="T43" i="9" s="1"/>
  <c r="L47" i="9"/>
  <c r="R47" i="9" s="1"/>
  <c r="M47" i="9"/>
  <c r="S47" i="9" s="1"/>
  <c r="N47" i="9"/>
  <c r="T47" i="9" s="1"/>
  <c r="L48" i="9"/>
  <c r="R48" i="9" s="1"/>
  <c r="M48" i="9"/>
  <c r="S48" i="9" s="1"/>
  <c r="N48" i="9"/>
  <c r="T48" i="9" s="1"/>
  <c r="L50" i="9"/>
  <c r="R50" i="9" s="1"/>
  <c r="M50" i="9"/>
  <c r="S50" i="9" s="1"/>
  <c r="N50" i="9"/>
  <c r="T50" i="9" s="1"/>
  <c r="L51" i="9"/>
  <c r="R51" i="9" s="1"/>
  <c r="M51" i="9"/>
  <c r="S51" i="9" s="1"/>
  <c r="N51" i="9"/>
  <c r="T51" i="9" s="1"/>
  <c r="L55" i="9"/>
  <c r="R55" i="9" s="1"/>
  <c r="M55" i="9"/>
  <c r="S55" i="9" s="1"/>
  <c r="N55" i="9"/>
  <c r="T55" i="9" s="1"/>
  <c r="L58" i="9"/>
  <c r="R58" i="9" s="1"/>
  <c r="M58" i="9"/>
  <c r="S58" i="9" s="1"/>
  <c r="N58" i="9"/>
  <c r="T58" i="9" s="1"/>
  <c r="L62" i="9"/>
  <c r="R62" i="9" s="1"/>
  <c r="M62" i="9"/>
  <c r="S62" i="9" s="1"/>
  <c r="N62" i="9"/>
  <c r="T62" i="9" s="1"/>
  <c r="L64" i="9"/>
  <c r="R64" i="9" s="1"/>
  <c r="M64" i="9"/>
  <c r="S64" i="9" s="1"/>
  <c r="N64" i="9"/>
  <c r="T64" i="9" s="1"/>
  <c r="L68" i="9"/>
  <c r="R68" i="9" s="1"/>
  <c r="M68" i="9"/>
  <c r="S68" i="9" s="1"/>
  <c r="N68" i="9"/>
  <c r="T68" i="9" s="1"/>
  <c r="L69" i="9"/>
  <c r="R69" i="9" s="1"/>
  <c r="M69" i="9"/>
  <c r="S69" i="9" s="1"/>
  <c r="N69" i="9"/>
  <c r="T69" i="9" s="1"/>
  <c r="L73" i="9"/>
  <c r="R73" i="9" s="1"/>
  <c r="M73" i="9"/>
  <c r="S73" i="9" s="1"/>
  <c r="N73" i="9"/>
  <c r="T73" i="9" s="1"/>
  <c r="L74" i="9"/>
  <c r="R74" i="9" s="1"/>
  <c r="M74" i="9"/>
  <c r="S74" i="9" s="1"/>
  <c r="N74" i="9"/>
  <c r="T74" i="9" s="1"/>
  <c r="L79" i="9"/>
  <c r="R79" i="9" s="1"/>
  <c r="M79" i="9"/>
  <c r="S79" i="9" s="1"/>
  <c r="N79" i="9"/>
  <c r="T79" i="9" s="1"/>
  <c r="L84" i="9"/>
  <c r="R84" i="9" s="1"/>
  <c r="M84" i="9"/>
  <c r="S84" i="9" s="1"/>
  <c r="N84" i="9"/>
  <c r="T84" i="9" s="1"/>
  <c r="L86" i="9"/>
  <c r="R86" i="9" s="1"/>
  <c r="M86" i="9"/>
  <c r="S86" i="9" s="1"/>
  <c r="N86" i="9"/>
  <c r="T86" i="9" s="1"/>
  <c r="L90" i="9"/>
  <c r="R90" i="9" s="1"/>
  <c r="M90" i="9"/>
  <c r="S90" i="9" s="1"/>
  <c r="N90" i="9"/>
  <c r="T90" i="9" s="1"/>
  <c r="L94" i="9"/>
  <c r="R94" i="9" s="1"/>
  <c r="M94" i="9"/>
  <c r="S94" i="9" s="1"/>
  <c r="N94" i="9"/>
  <c r="T94" i="9" s="1"/>
  <c r="L98" i="9"/>
  <c r="R98" i="9" s="1"/>
  <c r="M98" i="9"/>
  <c r="S98" i="9" s="1"/>
  <c r="N98" i="9"/>
  <c r="T98" i="9" s="1"/>
  <c r="L102" i="9"/>
  <c r="R102" i="9" s="1"/>
  <c r="M102" i="9"/>
  <c r="S102" i="9" s="1"/>
  <c r="N102" i="9"/>
  <c r="T102" i="9" s="1"/>
  <c r="L106" i="9"/>
  <c r="R106" i="9" s="1"/>
  <c r="M106" i="9"/>
  <c r="S106" i="9" s="1"/>
  <c r="N106" i="9"/>
  <c r="T106" i="9" s="1"/>
  <c r="L118" i="9"/>
  <c r="R118" i="9" s="1"/>
  <c r="M118" i="9"/>
  <c r="S118" i="9" s="1"/>
  <c r="N118" i="9"/>
  <c r="T118" i="9" s="1"/>
  <c r="L122" i="9"/>
  <c r="R122" i="9" s="1"/>
  <c r="M122" i="9"/>
  <c r="S122" i="9" s="1"/>
  <c r="N122" i="9"/>
  <c r="T122" i="9" s="1"/>
  <c r="L124" i="9"/>
  <c r="R124" i="9" s="1"/>
  <c r="M124" i="9"/>
  <c r="S124" i="9" s="1"/>
  <c r="N124" i="9"/>
  <c r="T124" i="9" s="1"/>
  <c r="L128" i="9"/>
  <c r="R128" i="9" s="1"/>
  <c r="M128" i="9"/>
  <c r="S128" i="9" s="1"/>
  <c r="N128" i="9"/>
  <c r="T128" i="9" s="1"/>
  <c r="L132" i="9"/>
  <c r="R132" i="9" s="1"/>
  <c r="M132" i="9"/>
  <c r="S132" i="9" s="1"/>
  <c r="N132" i="9"/>
  <c r="T132" i="9" s="1"/>
  <c r="L134" i="9"/>
  <c r="R134" i="9" s="1"/>
  <c r="M134" i="9"/>
  <c r="S134" i="9" s="1"/>
  <c r="N134" i="9"/>
  <c r="T134" i="9" s="1"/>
  <c r="L136" i="9"/>
  <c r="R136" i="9" s="1"/>
  <c r="M136" i="9"/>
  <c r="S136" i="9" s="1"/>
  <c r="N136" i="9"/>
  <c r="T136" i="9" s="1"/>
  <c r="L140" i="9"/>
  <c r="R140" i="9" s="1"/>
  <c r="M140" i="9"/>
  <c r="S140" i="9" s="1"/>
  <c r="N140" i="9"/>
  <c r="T140" i="9" s="1"/>
  <c r="L142" i="9"/>
  <c r="R142" i="9" s="1"/>
  <c r="M142" i="9"/>
  <c r="S142" i="9" s="1"/>
  <c r="N142" i="9"/>
  <c r="T142" i="9" s="1"/>
  <c r="L146" i="9"/>
  <c r="R146" i="9" s="1"/>
  <c r="M146" i="9"/>
  <c r="S146" i="9" s="1"/>
  <c r="N146" i="9"/>
  <c r="T146" i="9" s="1"/>
  <c r="L147" i="9"/>
  <c r="R147" i="9" s="1"/>
  <c r="M147" i="9"/>
  <c r="S147" i="9" s="1"/>
  <c r="N147" i="9"/>
  <c r="T147" i="9" s="1"/>
  <c r="L149" i="9"/>
  <c r="R149" i="9" s="1"/>
  <c r="M149" i="9"/>
  <c r="S149" i="9" s="1"/>
  <c r="N149" i="9"/>
  <c r="T149" i="9" s="1"/>
  <c r="L150" i="9"/>
  <c r="R150" i="9" s="1"/>
  <c r="M150" i="9"/>
  <c r="S150" i="9" s="1"/>
  <c r="N150" i="9"/>
  <c r="T150" i="9" s="1"/>
  <c r="L154" i="9"/>
  <c r="R154" i="9" s="1"/>
  <c r="M154" i="9"/>
  <c r="S154" i="9" s="1"/>
  <c r="N154" i="9"/>
  <c r="T154" i="9" s="1"/>
  <c r="L158" i="9"/>
  <c r="R158" i="9" s="1"/>
  <c r="M158" i="9"/>
  <c r="S158" i="9" s="1"/>
  <c r="N158" i="9"/>
  <c r="T158" i="9" s="1"/>
  <c r="L160" i="9"/>
  <c r="R160" i="9" s="1"/>
  <c r="M160" i="9"/>
  <c r="S160" i="9" s="1"/>
  <c r="N160" i="9"/>
  <c r="T160" i="9" s="1"/>
  <c r="L164" i="9"/>
  <c r="R164" i="9" s="1"/>
  <c r="M164" i="9"/>
  <c r="S164" i="9" s="1"/>
  <c r="N164" i="9"/>
  <c r="T164" i="9" s="1"/>
  <c r="L166" i="9"/>
  <c r="R166" i="9" s="1"/>
  <c r="M166" i="9"/>
  <c r="S166" i="9" s="1"/>
  <c r="N166" i="9"/>
  <c r="T166" i="9" s="1"/>
  <c r="L170" i="9"/>
  <c r="R170" i="9" s="1"/>
  <c r="M170" i="9"/>
  <c r="S170" i="9" s="1"/>
  <c r="N170" i="9"/>
  <c r="T170" i="9" s="1"/>
  <c r="L174" i="9"/>
  <c r="R174" i="9" s="1"/>
  <c r="M174" i="9"/>
  <c r="S174" i="9" s="1"/>
  <c r="N174" i="9"/>
  <c r="T174" i="9" s="1"/>
  <c r="L178" i="9"/>
  <c r="R178" i="9" s="1"/>
  <c r="M178" i="9"/>
  <c r="S178" i="9" s="1"/>
  <c r="N178" i="9"/>
  <c r="T178" i="9" s="1"/>
  <c r="L182" i="9"/>
  <c r="R182" i="9" s="1"/>
  <c r="M182" i="9"/>
  <c r="S182" i="9" s="1"/>
  <c r="N182" i="9"/>
  <c r="T182" i="9" s="1"/>
  <c r="L186" i="9"/>
  <c r="R186" i="9" s="1"/>
  <c r="M186" i="9"/>
  <c r="S186" i="9" s="1"/>
  <c r="N186" i="9"/>
  <c r="T186" i="9" s="1"/>
  <c r="L188" i="9"/>
  <c r="R188" i="9" s="1"/>
  <c r="M188" i="9"/>
  <c r="S188" i="9" s="1"/>
  <c r="N188" i="9"/>
  <c r="T188" i="9" s="1"/>
  <c r="L193" i="9"/>
  <c r="R193" i="9" s="1"/>
  <c r="M193" i="9"/>
  <c r="S193" i="9" s="1"/>
  <c r="N193" i="9"/>
  <c r="T193" i="9" s="1"/>
  <c r="L196" i="9"/>
  <c r="R196" i="9" s="1"/>
  <c r="M196" i="9"/>
  <c r="S196" i="9" s="1"/>
  <c r="N196" i="9"/>
  <c r="T196" i="9" s="1"/>
  <c r="L199" i="9"/>
  <c r="R199" i="9" s="1"/>
  <c r="M199" i="9"/>
  <c r="S199" i="9" s="1"/>
  <c r="N199" i="9"/>
  <c r="T199" i="9" s="1"/>
  <c r="L202" i="9"/>
  <c r="R202" i="9" s="1"/>
  <c r="M202" i="9"/>
  <c r="S202" i="9" s="1"/>
  <c r="N202" i="9"/>
  <c r="T202" i="9" s="1"/>
  <c r="L206" i="9"/>
  <c r="R206" i="9" s="1"/>
  <c r="M206" i="9"/>
  <c r="S206" i="9" s="1"/>
  <c r="N206" i="9"/>
  <c r="T206" i="9" s="1"/>
  <c r="L209" i="9"/>
  <c r="R209" i="9" s="1"/>
  <c r="M209" i="9"/>
  <c r="S209" i="9" s="1"/>
  <c r="N209" i="9"/>
  <c r="T209" i="9" s="1"/>
  <c r="L214" i="9"/>
  <c r="R214" i="9" s="1"/>
  <c r="M214" i="9"/>
  <c r="S214" i="9" s="1"/>
  <c r="N214" i="9"/>
  <c r="T214" i="9" s="1"/>
  <c r="L217" i="9"/>
  <c r="R217" i="9" s="1"/>
  <c r="M217" i="9"/>
  <c r="S217" i="9" s="1"/>
  <c r="N217" i="9"/>
  <c r="T217" i="9" s="1"/>
  <c r="L220" i="9"/>
  <c r="R220" i="9" s="1"/>
  <c r="M220" i="9"/>
  <c r="S220" i="9" s="1"/>
  <c r="N220" i="9"/>
  <c r="T220" i="9" s="1"/>
  <c r="L222" i="9"/>
  <c r="R222" i="9" s="1"/>
  <c r="M222" i="9"/>
  <c r="S222" i="9" s="1"/>
  <c r="N222" i="9"/>
  <c r="T222" i="9" s="1"/>
  <c r="L225" i="9"/>
  <c r="R225" i="9" s="1"/>
  <c r="M225" i="9"/>
  <c r="S225" i="9" s="1"/>
  <c r="N225" i="9"/>
  <c r="T225" i="9" s="1"/>
  <c r="L229" i="9"/>
  <c r="R229" i="9" s="1"/>
  <c r="M229" i="9"/>
  <c r="S229" i="9" s="1"/>
  <c r="N229" i="9"/>
  <c r="T229" i="9" s="1"/>
  <c r="L230" i="9"/>
  <c r="R230" i="9" s="1"/>
  <c r="M230" i="9"/>
  <c r="S230" i="9" s="1"/>
  <c r="N230" i="9"/>
  <c r="T230" i="9" s="1"/>
  <c r="L232" i="9"/>
  <c r="R232" i="9" s="1"/>
  <c r="M232" i="9"/>
  <c r="S232" i="9" s="1"/>
  <c r="N232" i="9"/>
  <c r="T232" i="9" s="1"/>
  <c r="L233" i="9"/>
  <c r="R233" i="9" s="1"/>
  <c r="M233" i="9"/>
  <c r="S233" i="9" s="1"/>
  <c r="N233" i="9"/>
  <c r="T233" i="9" s="1"/>
  <c r="L237" i="9"/>
  <c r="R237" i="9" s="1"/>
  <c r="M237" i="9"/>
  <c r="S237" i="9" s="1"/>
  <c r="N237" i="9"/>
  <c r="T237" i="9" s="1"/>
  <c r="L240" i="9"/>
  <c r="R240" i="9" s="1"/>
  <c r="M240" i="9"/>
  <c r="S240" i="9" s="1"/>
  <c r="N240" i="9"/>
  <c r="T240" i="9" s="1"/>
  <c r="L242" i="9"/>
  <c r="R242" i="9" s="1"/>
  <c r="M242" i="9"/>
  <c r="S242" i="9" s="1"/>
  <c r="N242" i="9"/>
  <c r="T242" i="9" s="1"/>
  <c r="L246" i="9"/>
  <c r="R246" i="9" s="1"/>
  <c r="M246" i="9"/>
  <c r="S246" i="9" s="1"/>
  <c r="N246" i="9"/>
  <c r="T246" i="9" s="1"/>
  <c r="L250" i="9"/>
  <c r="R250" i="9" s="1"/>
  <c r="M250" i="9"/>
  <c r="S250" i="9" s="1"/>
  <c r="N250" i="9"/>
  <c r="T250" i="9" s="1"/>
  <c r="L252" i="9"/>
  <c r="R252" i="9" s="1"/>
  <c r="M252" i="9"/>
  <c r="S252" i="9" s="1"/>
  <c r="N252" i="9"/>
  <c r="T252" i="9" s="1"/>
  <c r="L254" i="9"/>
  <c r="R254" i="9" s="1"/>
  <c r="M254" i="9"/>
  <c r="S254" i="9" s="1"/>
  <c r="N254" i="9"/>
  <c r="T254" i="9" s="1"/>
  <c r="L258" i="9"/>
  <c r="R258" i="9" s="1"/>
  <c r="M258" i="9"/>
  <c r="S258" i="9" s="1"/>
  <c r="N258" i="9"/>
  <c r="T258" i="9" s="1"/>
  <c r="L260" i="9"/>
  <c r="R260" i="9" s="1"/>
  <c r="M260" i="9"/>
  <c r="S260" i="9" s="1"/>
  <c r="N260" i="9"/>
  <c r="T260" i="9" s="1"/>
  <c r="L266" i="9"/>
  <c r="R266" i="9" s="1"/>
  <c r="M266" i="9"/>
  <c r="S266" i="9" s="1"/>
  <c r="N266" i="9"/>
  <c r="T266" i="9" s="1"/>
  <c r="L269" i="9"/>
  <c r="R269" i="9" s="1"/>
  <c r="M269" i="9"/>
  <c r="S269" i="9" s="1"/>
  <c r="N269" i="9"/>
  <c r="T269" i="9" s="1"/>
  <c r="L273" i="9"/>
  <c r="R273" i="9" s="1"/>
  <c r="M273" i="9"/>
  <c r="S273" i="9" s="1"/>
  <c r="N273" i="9"/>
  <c r="T273" i="9" s="1"/>
  <c r="L277" i="9"/>
  <c r="R277" i="9" s="1"/>
  <c r="M277" i="9"/>
  <c r="S277" i="9" s="1"/>
  <c r="N277" i="9"/>
  <c r="T277" i="9" s="1"/>
  <c r="L280" i="9"/>
  <c r="R280" i="9" s="1"/>
  <c r="M280" i="9"/>
  <c r="S280" i="9" s="1"/>
  <c r="N280" i="9"/>
  <c r="T280" i="9" s="1"/>
  <c r="L282" i="9"/>
  <c r="R282" i="9" s="1"/>
  <c r="M282" i="9"/>
  <c r="S282" i="9" s="1"/>
  <c r="N282" i="9"/>
  <c r="T282" i="9" s="1"/>
  <c r="L286" i="9"/>
  <c r="R286" i="9" s="1"/>
  <c r="M286" i="9"/>
  <c r="S286" i="9" s="1"/>
  <c r="N286" i="9"/>
  <c r="T286" i="9" s="1"/>
  <c r="L289" i="9"/>
  <c r="R289" i="9" s="1"/>
  <c r="M289" i="9"/>
  <c r="S289" i="9" s="1"/>
  <c r="N289" i="9"/>
  <c r="T289" i="9" s="1"/>
  <c r="L291" i="9"/>
  <c r="R291" i="9" s="1"/>
  <c r="M291" i="9"/>
  <c r="S291" i="9" s="1"/>
  <c r="N291" i="9"/>
  <c r="T291" i="9" s="1"/>
  <c r="L295" i="9"/>
  <c r="R295" i="9" s="1"/>
  <c r="M295" i="9"/>
  <c r="S295" i="9" s="1"/>
  <c r="N295" i="9"/>
  <c r="T295" i="9" s="1"/>
  <c r="L299" i="9"/>
  <c r="R299" i="9" s="1"/>
  <c r="M299" i="9"/>
  <c r="S299" i="9" s="1"/>
  <c r="N299" i="9"/>
  <c r="T299" i="9" s="1"/>
  <c r="L302" i="9"/>
  <c r="R302" i="9" s="1"/>
  <c r="M302" i="9"/>
  <c r="S302" i="9" s="1"/>
  <c r="N302" i="9"/>
  <c r="T302" i="9" s="1"/>
  <c r="L306" i="9"/>
  <c r="R306" i="9" s="1"/>
  <c r="M306" i="9"/>
  <c r="S306" i="9" s="1"/>
  <c r="N306" i="9"/>
  <c r="T306" i="9" s="1"/>
  <c r="L309" i="9"/>
  <c r="R309" i="9" s="1"/>
  <c r="M309" i="9"/>
  <c r="S309" i="9" s="1"/>
  <c r="N309" i="9"/>
  <c r="T309" i="9" s="1"/>
  <c r="L313" i="9"/>
  <c r="R313" i="9" s="1"/>
  <c r="M313" i="9"/>
  <c r="S313" i="9" s="1"/>
  <c r="N313" i="9"/>
  <c r="T313" i="9" s="1"/>
  <c r="L317" i="9"/>
  <c r="R317" i="9" s="1"/>
  <c r="M317" i="9"/>
  <c r="S317" i="9" s="1"/>
  <c r="N317" i="9"/>
  <c r="T317" i="9" s="1"/>
  <c r="L322" i="9"/>
  <c r="R322" i="9" s="1"/>
  <c r="M322" i="9"/>
  <c r="S322" i="9" s="1"/>
  <c r="N322" i="9"/>
  <c r="T322" i="9" s="1"/>
  <c r="L326" i="9"/>
  <c r="R326" i="9" s="1"/>
  <c r="M326" i="9"/>
  <c r="S326" i="9" s="1"/>
  <c r="N326" i="9"/>
  <c r="T326" i="9" s="1"/>
  <c r="L327" i="9"/>
  <c r="R327" i="9" s="1"/>
  <c r="M327" i="9"/>
  <c r="S327" i="9" s="1"/>
  <c r="N327" i="9"/>
  <c r="T327" i="9" s="1"/>
  <c r="L330" i="9"/>
  <c r="R330" i="9" s="1"/>
  <c r="M330" i="9"/>
  <c r="S330" i="9" s="1"/>
  <c r="N330" i="9"/>
  <c r="T330" i="9" s="1"/>
  <c r="L331" i="9"/>
  <c r="R331" i="9" s="1"/>
  <c r="M331" i="9"/>
  <c r="S331" i="9" s="1"/>
  <c r="N331" i="9"/>
  <c r="T331" i="9" s="1"/>
  <c r="L332" i="9"/>
  <c r="R332" i="9" s="1"/>
  <c r="M332" i="9"/>
  <c r="S332" i="9" s="1"/>
  <c r="N332" i="9"/>
  <c r="T332" i="9" s="1"/>
  <c r="L334" i="9"/>
  <c r="R334" i="9" s="1"/>
  <c r="M334" i="9"/>
  <c r="S334" i="9" s="1"/>
  <c r="N334" i="9"/>
  <c r="T334" i="9" s="1"/>
  <c r="L335" i="9"/>
  <c r="R335" i="9" s="1"/>
  <c r="M335" i="9"/>
  <c r="S335" i="9" s="1"/>
  <c r="N335" i="9"/>
  <c r="T335" i="9" s="1"/>
  <c r="L336" i="9"/>
  <c r="R336" i="9" s="1"/>
  <c r="M336" i="9"/>
  <c r="S336" i="9" s="1"/>
  <c r="N336" i="9"/>
  <c r="T336" i="9" s="1"/>
  <c r="L337" i="9"/>
  <c r="R337" i="9" s="1"/>
  <c r="M337" i="9"/>
  <c r="S337" i="9" s="1"/>
  <c r="N337" i="9"/>
  <c r="T337" i="9" s="1"/>
  <c r="L343" i="9"/>
  <c r="R343" i="9" s="1"/>
  <c r="M343" i="9"/>
  <c r="S343" i="9" s="1"/>
  <c r="N343" i="9"/>
  <c r="T343" i="9" s="1"/>
  <c r="L346" i="9"/>
  <c r="R346" i="9" s="1"/>
  <c r="M346" i="9"/>
  <c r="S346" i="9" s="1"/>
  <c r="N346" i="9"/>
  <c r="T346" i="9" s="1"/>
  <c r="L348" i="9"/>
  <c r="R348" i="9" s="1"/>
  <c r="M348" i="9"/>
  <c r="S348" i="9" s="1"/>
  <c r="N348" i="9"/>
  <c r="T348" i="9" s="1"/>
  <c r="L350" i="9"/>
  <c r="R350" i="9" s="1"/>
  <c r="M350" i="9"/>
  <c r="S350" i="9" s="1"/>
  <c r="N350" i="9"/>
  <c r="T350" i="9" s="1"/>
  <c r="L353" i="9"/>
  <c r="R353" i="9" s="1"/>
  <c r="M353" i="9"/>
  <c r="S353" i="9" s="1"/>
  <c r="N353" i="9"/>
  <c r="T353" i="9" s="1"/>
  <c r="L358" i="9"/>
  <c r="R358" i="9" s="1"/>
  <c r="M358" i="9"/>
  <c r="S358" i="9" s="1"/>
  <c r="N358" i="9"/>
  <c r="T358" i="9" s="1"/>
  <c r="L360" i="9"/>
  <c r="R360" i="9" s="1"/>
  <c r="M360" i="9"/>
  <c r="S360" i="9" s="1"/>
  <c r="N360" i="9"/>
  <c r="T360" i="9" s="1"/>
  <c r="L365" i="9"/>
  <c r="R365" i="9" s="1"/>
  <c r="M365" i="9"/>
  <c r="S365" i="9" s="1"/>
  <c r="N365" i="9"/>
  <c r="T365" i="9" s="1"/>
  <c r="L367" i="9"/>
  <c r="R367" i="9" s="1"/>
  <c r="M367" i="9"/>
  <c r="S367" i="9" s="1"/>
  <c r="N367" i="9"/>
  <c r="T367" i="9" s="1"/>
  <c r="L372" i="9"/>
  <c r="R372" i="9" s="1"/>
  <c r="M372" i="9"/>
  <c r="S372" i="9" s="1"/>
  <c r="N372" i="9"/>
  <c r="T372" i="9" s="1"/>
  <c r="L374" i="9"/>
  <c r="R374" i="9" s="1"/>
  <c r="M374" i="9"/>
  <c r="S374" i="9" s="1"/>
  <c r="N374" i="9"/>
  <c r="T374" i="9" s="1"/>
  <c r="L375" i="9"/>
  <c r="R375" i="9" s="1"/>
  <c r="M375" i="9"/>
  <c r="S375" i="9" s="1"/>
  <c r="N375" i="9"/>
  <c r="T375" i="9" s="1"/>
  <c r="L376" i="9"/>
  <c r="R376" i="9" s="1"/>
  <c r="M376" i="9"/>
  <c r="S376" i="9" s="1"/>
  <c r="N376" i="9"/>
  <c r="T376" i="9" s="1"/>
  <c r="L381" i="9"/>
  <c r="R381" i="9" s="1"/>
  <c r="M381" i="9"/>
  <c r="S381" i="9" s="1"/>
  <c r="N381" i="9"/>
  <c r="T381" i="9" s="1"/>
  <c r="L385" i="9"/>
  <c r="R385" i="9" s="1"/>
  <c r="M385" i="9"/>
  <c r="S385" i="9" s="1"/>
  <c r="N385" i="9"/>
  <c r="T385" i="9" s="1"/>
  <c r="L388" i="9"/>
  <c r="R388" i="9" s="1"/>
  <c r="M388" i="9"/>
  <c r="S388" i="9" s="1"/>
  <c r="N388" i="9"/>
  <c r="T388" i="9" s="1"/>
  <c r="L392" i="9"/>
  <c r="R392" i="9" s="1"/>
  <c r="M392" i="9"/>
  <c r="S392" i="9" s="1"/>
  <c r="N392" i="9"/>
  <c r="T392" i="9" s="1"/>
  <c r="L396" i="9"/>
  <c r="R396" i="9" s="1"/>
  <c r="M396" i="9"/>
  <c r="S396" i="9" s="1"/>
  <c r="N396" i="9"/>
  <c r="T396" i="9" s="1"/>
  <c r="L401" i="9"/>
  <c r="R401" i="9" s="1"/>
  <c r="M401" i="9"/>
  <c r="S401" i="9" s="1"/>
  <c r="N401" i="9"/>
  <c r="T401" i="9" s="1"/>
  <c r="L406" i="9"/>
  <c r="R406" i="9" s="1"/>
  <c r="M406" i="9"/>
  <c r="S406" i="9" s="1"/>
  <c r="N406" i="9"/>
  <c r="T406" i="9" s="1"/>
  <c r="L412" i="9"/>
  <c r="R412" i="9" s="1"/>
  <c r="M412" i="9"/>
  <c r="S412" i="9" s="1"/>
  <c r="N412" i="9"/>
  <c r="T412" i="9" s="1"/>
  <c r="L416" i="9"/>
  <c r="R416" i="9" s="1"/>
  <c r="M416" i="9"/>
  <c r="S416" i="9" s="1"/>
  <c r="N416" i="9"/>
  <c r="T416" i="9" s="1"/>
  <c r="L419" i="9"/>
  <c r="R419" i="9" s="1"/>
  <c r="M419" i="9"/>
  <c r="S419" i="9" s="1"/>
  <c r="N419" i="9"/>
  <c r="T419" i="9" s="1"/>
  <c r="L430" i="9"/>
  <c r="R430" i="9" s="1"/>
  <c r="M430" i="9"/>
  <c r="S430" i="9" s="1"/>
  <c r="N430" i="9"/>
  <c r="T430" i="9" s="1"/>
  <c r="L434" i="9"/>
  <c r="R434" i="9" s="1"/>
  <c r="M434" i="9"/>
  <c r="S434" i="9" s="1"/>
  <c r="N434" i="9"/>
  <c r="T434" i="9" s="1"/>
  <c r="L440" i="9"/>
  <c r="R440" i="9" s="1"/>
  <c r="M440" i="9"/>
  <c r="S440" i="9" s="1"/>
  <c r="N440" i="9"/>
  <c r="T440" i="9" s="1"/>
  <c r="L443" i="9"/>
  <c r="R443" i="9" s="1"/>
  <c r="M443" i="9"/>
  <c r="S443" i="9" s="1"/>
  <c r="N443" i="9"/>
  <c r="T443" i="9" s="1"/>
  <c r="L445" i="9"/>
  <c r="R445" i="9" s="1"/>
  <c r="M445" i="9"/>
  <c r="S445" i="9" s="1"/>
  <c r="N445" i="9"/>
  <c r="T445" i="9" s="1"/>
  <c r="L446" i="9"/>
  <c r="R446" i="9" s="1"/>
  <c r="M446" i="9"/>
  <c r="S446" i="9" s="1"/>
  <c r="N446" i="9"/>
  <c r="T446" i="9" s="1"/>
  <c r="L450" i="9"/>
  <c r="R450" i="9" s="1"/>
  <c r="M450" i="9"/>
  <c r="S450" i="9" s="1"/>
  <c r="N450" i="9"/>
  <c r="T450" i="9" s="1"/>
  <c r="L454" i="9"/>
  <c r="R454" i="9" s="1"/>
  <c r="M454" i="9"/>
  <c r="S454" i="9" s="1"/>
  <c r="N454" i="9"/>
  <c r="T454" i="9" s="1"/>
  <c r="L458" i="9"/>
  <c r="R458" i="9" s="1"/>
  <c r="M458" i="9"/>
  <c r="S458" i="9" s="1"/>
  <c r="N458" i="9"/>
  <c r="T458" i="9" s="1"/>
  <c r="L467" i="9"/>
  <c r="R467" i="9" s="1"/>
  <c r="M467" i="9"/>
  <c r="S467" i="9" s="1"/>
  <c r="N467" i="9"/>
  <c r="T467" i="9" s="1"/>
  <c r="L470" i="9"/>
  <c r="R470" i="9" s="1"/>
  <c r="M470" i="9"/>
  <c r="S470" i="9" s="1"/>
  <c r="N470" i="9"/>
  <c r="T470" i="9" s="1"/>
  <c r="L471" i="9"/>
  <c r="R471" i="9" s="1"/>
  <c r="M471" i="9"/>
  <c r="S471" i="9" s="1"/>
  <c r="N471" i="9"/>
  <c r="T471" i="9" s="1"/>
  <c r="L474" i="9"/>
  <c r="R474" i="9" s="1"/>
  <c r="M474" i="9"/>
  <c r="S474" i="9" s="1"/>
  <c r="N474" i="9"/>
  <c r="T474" i="9" s="1"/>
  <c r="L476" i="9"/>
  <c r="R476" i="9" s="1"/>
  <c r="M476" i="9"/>
  <c r="S476" i="9" s="1"/>
  <c r="N476" i="9"/>
  <c r="T476" i="9" s="1"/>
  <c r="L477" i="9"/>
  <c r="R477" i="9" s="1"/>
  <c r="M477" i="9"/>
  <c r="S477" i="9" s="1"/>
  <c r="N477" i="9"/>
  <c r="T477" i="9" s="1"/>
  <c r="L482" i="9"/>
  <c r="R482" i="9" s="1"/>
  <c r="M482" i="9"/>
  <c r="S482" i="9" s="1"/>
  <c r="N482" i="9"/>
  <c r="T482" i="9" s="1"/>
  <c r="L483" i="9"/>
  <c r="R483" i="9" s="1"/>
  <c r="M483" i="9"/>
  <c r="S483" i="9" s="1"/>
  <c r="N483" i="9"/>
  <c r="T483" i="9" s="1"/>
  <c r="L487" i="9"/>
  <c r="R487" i="9" s="1"/>
  <c r="M487" i="9"/>
  <c r="S487" i="9" s="1"/>
  <c r="N487" i="9"/>
  <c r="T487" i="9" s="1"/>
  <c r="L495" i="9"/>
  <c r="R495" i="9" s="1"/>
  <c r="M495" i="9"/>
  <c r="S495" i="9" s="1"/>
  <c r="N495" i="9"/>
  <c r="T495" i="9" s="1"/>
  <c r="L501" i="9"/>
  <c r="R501" i="9" s="1"/>
  <c r="M501" i="9"/>
  <c r="S501" i="9" s="1"/>
  <c r="N501" i="9"/>
  <c r="T501" i="9" s="1"/>
  <c r="L505" i="9"/>
  <c r="R505" i="9" s="1"/>
  <c r="M505" i="9"/>
  <c r="S505" i="9" s="1"/>
  <c r="N505" i="9"/>
  <c r="T505" i="9" s="1"/>
  <c r="L507" i="9"/>
  <c r="R507" i="9" s="1"/>
  <c r="M507" i="9"/>
  <c r="S507" i="9" s="1"/>
  <c r="N507" i="9"/>
  <c r="T507" i="9" s="1"/>
  <c r="L513" i="9"/>
  <c r="R513" i="9" s="1"/>
  <c r="M513" i="9"/>
  <c r="S513" i="9" s="1"/>
  <c r="N513" i="9"/>
  <c r="T513" i="9" s="1"/>
  <c r="L516" i="9"/>
  <c r="R516" i="9" s="1"/>
  <c r="M516" i="9"/>
  <c r="S516" i="9" s="1"/>
  <c r="N516" i="9"/>
  <c r="T516" i="9" s="1"/>
  <c r="L520" i="9"/>
  <c r="R520" i="9" s="1"/>
  <c r="M520" i="9"/>
  <c r="S520" i="9" s="1"/>
  <c r="N520" i="9"/>
  <c r="T520" i="9" s="1"/>
  <c r="L523" i="9"/>
  <c r="R523" i="9" s="1"/>
  <c r="M523" i="9"/>
  <c r="S523" i="9" s="1"/>
  <c r="N523" i="9"/>
  <c r="T523" i="9" s="1"/>
  <c r="L528" i="9"/>
  <c r="R528" i="9" s="1"/>
  <c r="M528" i="9"/>
  <c r="S528" i="9" s="1"/>
  <c r="N528" i="9"/>
  <c r="T528" i="9" s="1"/>
  <c r="L531" i="9"/>
  <c r="R531" i="9" s="1"/>
  <c r="M531" i="9"/>
  <c r="S531" i="9" s="1"/>
  <c r="N531" i="9"/>
  <c r="T531" i="9" s="1"/>
  <c r="L542" i="9"/>
  <c r="R542" i="9" s="1"/>
  <c r="M542" i="9"/>
  <c r="S542" i="9" s="1"/>
  <c r="N542" i="9"/>
  <c r="T542" i="9" s="1"/>
  <c r="L545" i="9"/>
  <c r="R545" i="9" s="1"/>
  <c r="M545" i="9"/>
  <c r="S545" i="9" s="1"/>
  <c r="N545" i="9"/>
  <c r="T545" i="9" s="1"/>
  <c r="L549" i="9"/>
  <c r="R549" i="9" s="1"/>
  <c r="M549" i="9"/>
  <c r="S549" i="9" s="1"/>
  <c r="N549" i="9"/>
  <c r="T549" i="9" s="1"/>
  <c r="L553" i="9"/>
  <c r="R553" i="9" s="1"/>
  <c r="M553" i="9"/>
  <c r="S553" i="9" s="1"/>
  <c r="N553" i="9"/>
  <c r="T553" i="9" s="1"/>
  <c r="L557" i="9"/>
  <c r="R557" i="9" s="1"/>
  <c r="M557" i="9"/>
  <c r="S557" i="9" s="1"/>
  <c r="N557" i="9"/>
  <c r="T557" i="9" s="1"/>
  <c r="L562" i="9"/>
  <c r="R562" i="9" s="1"/>
  <c r="M562" i="9"/>
  <c r="S562" i="9" s="1"/>
  <c r="N562" i="9"/>
  <c r="T562" i="9" s="1"/>
  <c r="L565" i="9"/>
  <c r="R565" i="9" s="1"/>
  <c r="M565" i="9"/>
  <c r="S565" i="9" s="1"/>
  <c r="N565" i="9"/>
  <c r="T565" i="9" s="1"/>
  <c r="L569" i="9"/>
  <c r="R569" i="9" s="1"/>
  <c r="M569" i="9"/>
  <c r="S569" i="9" s="1"/>
  <c r="N569" i="9"/>
  <c r="T569" i="9" s="1"/>
  <c r="L572" i="9"/>
  <c r="R572" i="9" s="1"/>
  <c r="M572" i="9"/>
  <c r="S572" i="9" s="1"/>
  <c r="N572" i="9"/>
  <c r="T572" i="9" s="1"/>
  <c r="L576" i="9"/>
  <c r="R576" i="9" s="1"/>
  <c r="M576" i="9"/>
  <c r="S576" i="9" s="1"/>
  <c r="N576" i="9"/>
  <c r="T576" i="9" s="1"/>
  <c r="L579" i="9"/>
  <c r="R579" i="9" s="1"/>
  <c r="M579" i="9"/>
  <c r="S579" i="9" s="1"/>
  <c r="N579" i="9"/>
  <c r="T579" i="9" s="1"/>
  <c r="L585" i="9"/>
  <c r="R585" i="9" s="1"/>
  <c r="M585" i="9"/>
  <c r="S585" i="9" s="1"/>
  <c r="N585" i="9"/>
  <c r="T585" i="9" s="1"/>
  <c r="L589" i="9"/>
  <c r="R589" i="9" s="1"/>
  <c r="M589" i="9"/>
  <c r="S589" i="9" s="1"/>
  <c r="N589" i="9"/>
  <c r="T589" i="9" s="1"/>
  <c r="L596" i="9"/>
  <c r="R596" i="9" s="1"/>
  <c r="M596" i="9"/>
  <c r="S596" i="9" s="1"/>
  <c r="N596" i="9"/>
  <c r="T596" i="9" s="1"/>
  <c r="L601" i="9"/>
  <c r="R601" i="9" s="1"/>
  <c r="M601" i="9"/>
  <c r="S601" i="9" s="1"/>
  <c r="N601" i="9"/>
  <c r="T601" i="9" s="1"/>
  <c r="L604" i="9"/>
  <c r="R604" i="9" s="1"/>
  <c r="M604" i="9"/>
  <c r="S604" i="9" s="1"/>
  <c r="N604" i="9"/>
  <c r="T604" i="9" s="1"/>
  <c r="L607" i="9"/>
  <c r="R607" i="9" s="1"/>
  <c r="M607" i="9"/>
  <c r="S607" i="9" s="1"/>
  <c r="N607" i="9"/>
  <c r="T607" i="9" s="1"/>
  <c r="L609" i="9"/>
  <c r="R609" i="9" s="1"/>
  <c r="M609" i="9"/>
  <c r="S609" i="9" s="1"/>
  <c r="N609" i="9"/>
  <c r="T609" i="9" s="1"/>
  <c r="L613" i="9"/>
  <c r="R613" i="9" s="1"/>
  <c r="M613" i="9"/>
  <c r="S613" i="9" s="1"/>
  <c r="N613" i="9"/>
  <c r="T613" i="9" s="1"/>
  <c r="L624" i="9"/>
  <c r="R624" i="9" s="1"/>
  <c r="M624" i="9"/>
  <c r="S624" i="9" s="1"/>
  <c r="N624" i="9"/>
  <c r="T624" i="9" s="1"/>
  <c r="L627" i="9"/>
  <c r="R627" i="9" s="1"/>
  <c r="M627" i="9"/>
  <c r="S627" i="9" s="1"/>
  <c r="N627" i="9"/>
  <c r="T627" i="9" s="1"/>
  <c r="L630" i="9"/>
  <c r="R630" i="9" s="1"/>
  <c r="M630" i="9"/>
  <c r="S630" i="9" s="1"/>
  <c r="N630" i="9"/>
  <c r="T630" i="9" s="1"/>
  <c r="L633" i="9"/>
  <c r="R633" i="9" s="1"/>
  <c r="M633" i="9"/>
  <c r="S633" i="9" s="1"/>
  <c r="N633" i="9"/>
  <c r="T633" i="9" s="1"/>
  <c r="L637" i="9"/>
  <c r="R637" i="9" s="1"/>
  <c r="M637" i="9"/>
  <c r="S637" i="9" s="1"/>
  <c r="N637" i="9"/>
  <c r="T637" i="9" s="1"/>
  <c r="L643" i="9"/>
  <c r="R643" i="9" s="1"/>
  <c r="M643" i="9"/>
  <c r="S643" i="9" s="1"/>
  <c r="N643" i="9"/>
  <c r="T643" i="9" s="1"/>
  <c r="L646" i="9"/>
  <c r="R646" i="9" s="1"/>
  <c r="M646" i="9"/>
  <c r="S646" i="9" s="1"/>
  <c r="N646" i="9"/>
  <c r="T646" i="9" s="1"/>
  <c r="L651" i="9"/>
  <c r="R651" i="9" s="1"/>
  <c r="M651" i="9"/>
  <c r="S651" i="9" s="1"/>
  <c r="N651" i="9"/>
  <c r="T651" i="9" s="1"/>
  <c r="L655" i="9"/>
  <c r="R655" i="9" s="1"/>
  <c r="M655" i="9"/>
  <c r="S655" i="9" s="1"/>
  <c r="N655" i="9"/>
  <c r="T655" i="9" s="1"/>
  <c r="L658" i="9"/>
  <c r="R658" i="9" s="1"/>
  <c r="M658" i="9"/>
  <c r="S658" i="9" s="1"/>
  <c r="N658" i="9"/>
  <c r="T658" i="9" s="1"/>
  <c r="L661" i="9"/>
  <c r="R661" i="9" s="1"/>
  <c r="M661" i="9"/>
  <c r="S661" i="9" s="1"/>
  <c r="N661" i="9"/>
  <c r="T661" i="9" s="1"/>
  <c r="L667" i="9"/>
  <c r="R667" i="9" s="1"/>
  <c r="M667" i="9"/>
  <c r="S667" i="9" s="1"/>
  <c r="N667" i="9"/>
  <c r="T667" i="9" s="1"/>
  <c r="L670" i="9"/>
  <c r="R670" i="9" s="1"/>
  <c r="M670" i="9"/>
  <c r="S670" i="9" s="1"/>
  <c r="N670" i="9"/>
  <c r="T670" i="9" s="1"/>
  <c r="L671" i="9"/>
  <c r="R671" i="9" s="1"/>
  <c r="M671" i="9"/>
  <c r="S671" i="9" s="1"/>
  <c r="N671" i="9"/>
  <c r="T671" i="9" s="1"/>
  <c r="L676" i="9"/>
  <c r="R676" i="9" s="1"/>
  <c r="M676" i="9"/>
  <c r="S676" i="9" s="1"/>
  <c r="N676" i="9"/>
  <c r="T676" i="9" s="1"/>
  <c r="L680" i="9"/>
  <c r="R680" i="9" s="1"/>
  <c r="M680" i="9"/>
  <c r="S680" i="9" s="1"/>
  <c r="N680" i="9"/>
  <c r="T680" i="9" s="1"/>
  <c r="L686" i="9"/>
  <c r="R686" i="9" s="1"/>
  <c r="M686" i="9"/>
  <c r="S686" i="9" s="1"/>
  <c r="N686" i="9"/>
  <c r="T686" i="9" s="1"/>
  <c r="L690" i="9"/>
  <c r="R690" i="9" s="1"/>
  <c r="M690" i="9"/>
  <c r="S690" i="9" s="1"/>
  <c r="N690" i="9"/>
  <c r="T690" i="9" s="1"/>
  <c r="L694" i="9"/>
  <c r="R694" i="9" s="1"/>
  <c r="M694" i="9"/>
  <c r="S694" i="9" s="1"/>
  <c r="N694" i="9"/>
  <c r="T694" i="9" s="1"/>
  <c r="L698" i="9"/>
  <c r="R698" i="9" s="1"/>
  <c r="M698" i="9"/>
  <c r="S698" i="9" s="1"/>
  <c r="N698" i="9"/>
  <c r="T698" i="9" s="1"/>
  <c r="L702" i="9"/>
  <c r="R702" i="9" s="1"/>
  <c r="M702" i="9"/>
  <c r="S702" i="9" s="1"/>
  <c r="N702" i="9"/>
  <c r="T702" i="9" s="1"/>
  <c r="L706" i="9"/>
  <c r="R706" i="9" s="1"/>
  <c r="M706" i="9"/>
  <c r="S706" i="9" s="1"/>
  <c r="N706" i="9"/>
  <c r="T706" i="9" s="1"/>
  <c r="L710" i="9"/>
  <c r="R710" i="9" s="1"/>
  <c r="M710" i="9"/>
  <c r="S710" i="9" s="1"/>
  <c r="N710" i="9"/>
  <c r="T710" i="9" s="1"/>
  <c r="L714" i="9"/>
  <c r="R714" i="9" s="1"/>
  <c r="M714" i="9"/>
  <c r="S714" i="9" s="1"/>
  <c r="N714" i="9"/>
  <c r="T714" i="9" s="1"/>
  <c r="L718" i="9"/>
  <c r="R718" i="9" s="1"/>
  <c r="M718" i="9"/>
  <c r="S718" i="9" s="1"/>
  <c r="N718" i="9"/>
  <c r="T718" i="9" s="1"/>
  <c r="L722" i="9"/>
  <c r="R722" i="9" s="1"/>
  <c r="M722" i="9"/>
  <c r="S722" i="9" s="1"/>
  <c r="N722" i="9"/>
  <c r="T722" i="9" s="1"/>
  <c r="L726" i="9"/>
  <c r="R726" i="9" s="1"/>
  <c r="M726" i="9"/>
  <c r="S726" i="9" s="1"/>
  <c r="N726" i="9"/>
  <c r="T726" i="9" s="1"/>
  <c r="L731" i="9"/>
  <c r="R731" i="9" s="1"/>
  <c r="M731" i="9"/>
  <c r="S731" i="9" s="1"/>
  <c r="N731" i="9"/>
  <c r="T731" i="9" s="1"/>
  <c r="L735" i="9"/>
  <c r="R735" i="9" s="1"/>
  <c r="M735" i="9"/>
  <c r="S735" i="9" s="1"/>
  <c r="N735" i="9"/>
  <c r="T735" i="9" s="1"/>
  <c r="L739" i="9"/>
  <c r="R739" i="9" s="1"/>
  <c r="M739" i="9"/>
  <c r="S739" i="9" s="1"/>
  <c r="N739" i="9"/>
  <c r="T739" i="9" s="1"/>
  <c r="L743" i="9"/>
  <c r="R743" i="9" s="1"/>
  <c r="M743" i="9"/>
  <c r="S743" i="9" s="1"/>
  <c r="N743" i="9"/>
  <c r="T743" i="9" s="1"/>
  <c r="L747" i="9"/>
  <c r="R747" i="9" s="1"/>
  <c r="M747" i="9"/>
  <c r="S747" i="9" s="1"/>
  <c r="N747" i="9"/>
  <c r="T747" i="9" s="1"/>
  <c r="L751" i="9"/>
  <c r="R751" i="9" s="1"/>
  <c r="M751" i="9"/>
  <c r="S751" i="9" s="1"/>
  <c r="N751" i="9"/>
  <c r="T751" i="9" s="1"/>
  <c r="L755" i="9"/>
  <c r="R755" i="9" s="1"/>
  <c r="M755" i="9"/>
  <c r="S755" i="9" s="1"/>
  <c r="N755" i="9"/>
  <c r="T755" i="9" s="1"/>
  <c r="L759" i="9"/>
  <c r="R759" i="9" s="1"/>
  <c r="M759" i="9"/>
  <c r="S759" i="9" s="1"/>
  <c r="N759" i="9"/>
  <c r="T759" i="9" s="1"/>
  <c r="L763" i="9"/>
  <c r="R763" i="9" s="1"/>
  <c r="M763" i="9"/>
  <c r="S763" i="9" s="1"/>
  <c r="N763" i="9"/>
  <c r="T763" i="9" s="1"/>
  <c r="L768" i="9"/>
  <c r="R768" i="9" s="1"/>
  <c r="M768" i="9"/>
  <c r="S768" i="9" s="1"/>
  <c r="N768" i="9"/>
  <c r="T768" i="9" s="1"/>
  <c r="L771" i="9"/>
  <c r="R771" i="9" s="1"/>
  <c r="M771" i="9"/>
  <c r="S771" i="9" s="1"/>
  <c r="N771" i="9"/>
  <c r="T771" i="9" s="1"/>
  <c r="L774" i="9"/>
  <c r="R774" i="9" s="1"/>
  <c r="M774" i="9"/>
  <c r="S774" i="9" s="1"/>
  <c r="N774" i="9"/>
  <c r="T774" i="9" s="1"/>
  <c r="L780" i="9"/>
  <c r="R780" i="9" s="1"/>
  <c r="M780" i="9"/>
  <c r="S780" i="9" s="1"/>
  <c r="N780" i="9"/>
  <c r="T780" i="9" s="1"/>
  <c r="L783" i="9"/>
  <c r="R783" i="9" s="1"/>
  <c r="M783" i="9"/>
  <c r="S783" i="9" s="1"/>
  <c r="N783" i="9"/>
  <c r="T783" i="9" s="1"/>
  <c r="L787" i="9"/>
  <c r="R787" i="9" s="1"/>
  <c r="M787" i="9"/>
  <c r="S787" i="9" s="1"/>
  <c r="N787" i="9"/>
  <c r="T787" i="9" s="1"/>
  <c r="L791" i="9"/>
  <c r="R791" i="9" s="1"/>
  <c r="M791" i="9"/>
  <c r="S791" i="9" s="1"/>
  <c r="N791" i="9"/>
  <c r="T791" i="9" s="1"/>
  <c r="L795" i="9"/>
  <c r="R795" i="9" s="1"/>
  <c r="M795" i="9"/>
  <c r="S795" i="9" s="1"/>
  <c r="N795" i="9"/>
  <c r="T795" i="9" s="1"/>
  <c r="L799" i="9"/>
  <c r="R799" i="9" s="1"/>
  <c r="M799" i="9"/>
  <c r="S799" i="9" s="1"/>
  <c r="N799" i="9"/>
  <c r="T799" i="9" s="1"/>
  <c r="L803" i="9"/>
  <c r="R803" i="9" s="1"/>
  <c r="M803" i="9"/>
  <c r="S803" i="9" s="1"/>
  <c r="N803" i="9"/>
  <c r="T803" i="9" s="1"/>
  <c r="L807" i="9"/>
  <c r="R807" i="9" s="1"/>
  <c r="M807" i="9"/>
  <c r="S807" i="9" s="1"/>
  <c r="N807" i="9"/>
  <c r="T807" i="9" s="1"/>
  <c r="L811" i="9"/>
  <c r="R811" i="9" s="1"/>
  <c r="M811" i="9"/>
  <c r="S811" i="9" s="1"/>
  <c r="N811" i="9"/>
  <c r="T811" i="9" s="1"/>
  <c r="L816" i="9"/>
  <c r="R816" i="9" s="1"/>
  <c r="M816" i="9"/>
  <c r="S816" i="9" s="1"/>
  <c r="N816" i="9"/>
  <c r="T816" i="9" s="1"/>
  <c r="L820" i="9"/>
  <c r="R820" i="9" s="1"/>
  <c r="M820" i="9"/>
  <c r="S820" i="9" s="1"/>
  <c r="N820" i="9"/>
  <c r="T820" i="9" s="1"/>
  <c r="L824" i="9"/>
  <c r="R824" i="9" s="1"/>
  <c r="M824" i="9"/>
  <c r="S824" i="9" s="1"/>
  <c r="N824" i="9"/>
  <c r="T824" i="9" s="1"/>
  <c r="L828" i="9"/>
  <c r="R828" i="9" s="1"/>
  <c r="M828" i="9"/>
  <c r="S828" i="9" s="1"/>
  <c r="N828" i="9"/>
  <c r="T828" i="9" s="1"/>
  <c r="L832" i="9"/>
  <c r="R832" i="9" s="1"/>
  <c r="M832" i="9"/>
  <c r="S832" i="9" s="1"/>
  <c r="N832" i="9"/>
  <c r="T832" i="9" s="1"/>
  <c r="L836" i="9"/>
  <c r="R836" i="9" s="1"/>
  <c r="M836" i="9"/>
  <c r="S836" i="9" s="1"/>
  <c r="N836" i="9"/>
  <c r="T836" i="9" s="1"/>
  <c r="L840" i="9"/>
  <c r="R840" i="9" s="1"/>
  <c r="M840" i="9"/>
  <c r="S840" i="9" s="1"/>
  <c r="N840" i="9"/>
  <c r="T840" i="9" s="1"/>
  <c r="L844" i="9"/>
  <c r="R844" i="9" s="1"/>
  <c r="M844" i="9"/>
  <c r="S844" i="9" s="1"/>
  <c r="N844" i="9"/>
  <c r="T844" i="9" s="1"/>
  <c r="L850" i="9"/>
  <c r="R850" i="9" s="1"/>
  <c r="M850" i="9"/>
  <c r="S850" i="9" s="1"/>
  <c r="N850" i="9"/>
  <c r="T850" i="9" s="1"/>
  <c r="L853" i="9"/>
  <c r="R853" i="9" s="1"/>
  <c r="M853" i="9"/>
  <c r="S853" i="9" s="1"/>
  <c r="N853" i="9"/>
  <c r="T853" i="9" s="1"/>
  <c r="L856" i="9"/>
  <c r="R856" i="9" s="1"/>
  <c r="M856" i="9"/>
  <c r="S856" i="9" s="1"/>
  <c r="N856" i="9"/>
  <c r="T856" i="9" s="1"/>
  <c r="L860" i="9"/>
  <c r="R860" i="9" s="1"/>
  <c r="M860" i="9"/>
  <c r="S860" i="9" s="1"/>
  <c r="N860" i="9"/>
  <c r="T860" i="9" s="1"/>
  <c r="L864" i="9"/>
  <c r="R864" i="9" s="1"/>
  <c r="M864" i="9"/>
  <c r="S864" i="9" s="1"/>
  <c r="N864" i="9"/>
  <c r="T864" i="9" s="1"/>
  <c r="L867" i="9"/>
  <c r="R867" i="9" s="1"/>
  <c r="M867" i="9"/>
  <c r="S867" i="9" s="1"/>
  <c r="N867" i="9"/>
  <c r="T867" i="9" s="1"/>
  <c r="L872" i="9"/>
  <c r="R872" i="9" s="1"/>
  <c r="M872" i="9"/>
  <c r="S872" i="9" s="1"/>
  <c r="N872" i="9"/>
  <c r="T872" i="9" s="1"/>
  <c r="L876" i="9"/>
  <c r="R876" i="9" s="1"/>
  <c r="M876" i="9"/>
  <c r="S876" i="9" s="1"/>
  <c r="N876" i="9"/>
  <c r="T876" i="9" s="1"/>
  <c r="L880" i="9"/>
  <c r="R880" i="9" s="1"/>
  <c r="M880" i="9"/>
  <c r="S880" i="9" s="1"/>
  <c r="N880" i="9"/>
  <c r="T880" i="9" s="1"/>
  <c r="L884" i="9"/>
  <c r="R884" i="9" s="1"/>
  <c r="M884" i="9"/>
  <c r="S884" i="9" s="1"/>
  <c r="N884" i="9"/>
  <c r="T884" i="9" s="1"/>
  <c r="L888" i="9"/>
  <c r="R888" i="9" s="1"/>
  <c r="M888" i="9"/>
  <c r="S888" i="9" s="1"/>
  <c r="N888" i="9"/>
  <c r="T888" i="9" s="1"/>
  <c r="L892" i="9"/>
  <c r="R892" i="9" s="1"/>
  <c r="M892" i="9"/>
  <c r="S892" i="9" s="1"/>
  <c r="N892" i="9"/>
  <c r="T892" i="9" s="1"/>
  <c r="L896" i="9"/>
  <c r="R896" i="9" s="1"/>
  <c r="M896" i="9"/>
  <c r="S896" i="9" s="1"/>
  <c r="N896" i="9"/>
  <c r="T896" i="9" s="1"/>
  <c r="L900" i="9"/>
  <c r="R900" i="9" s="1"/>
  <c r="M900" i="9"/>
  <c r="S900" i="9" s="1"/>
  <c r="N900" i="9"/>
  <c r="T900" i="9" s="1"/>
  <c r="L904" i="9"/>
  <c r="R904" i="9" s="1"/>
  <c r="M904" i="9"/>
  <c r="S904" i="9" s="1"/>
  <c r="N904" i="9"/>
  <c r="T904" i="9" s="1"/>
  <c r="L908" i="9"/>
  <c r="R908" i="9" s="1"/>
  <c r="M908" i="9"/>
  <c r="S908" i="9" s="1"/>
  <c r="N908" i="9"/>
  <c r="T908" i="9" s="1"/>
  <c r="L912" i="9"/>
  <c r="R912" i="9" s="1"/>
  <c r="M912" i="9"/>
  <c r="S912" i="9" s="1"/>
  <c r="N912" i="9"/>
  <c r="T912" i="9" s="1"/>
  <c r="L916" i="9"/>
  <c r="R916" i="9" s="1"/>
  <c r="M916" i="9"/>
  <c r="S916" i="9" s="1"/>
  <c r="N916" i="9"/>
  <c r="T916" i="9" s="1"/>
  <c r="L922" i="9"/>
  <c r="R922" i="9" s="1"/>
  <c r="M922" i="9"/>
  <c r="S922" i="9" s="1"/>
  <c r="N922" i="9"/>
  <c r="T922" i="9" s="1"/>
  <c r="L926" i="9"/>
  <c r="R926" i="9" s="1"/>
  <c r="M926" i="9"/>
  <c r="S926" i="9" s="1"/>
  <c r="N926" i="9"/>
  <c r="T926" i="9" s="1"/>
  <c r="L927" i="9"/>
  <c r="R927" i="9" s="1"/>
  <c r="M927" i="9"/>
  <c r="S927" i="9" s="1"/>
  <c r="N927" i="9"/>
  <c r="T927" i="9" s="1"/>
  <c r="L930" i="9"/>
  <c r="R930" i="9" s="1"/>
  <c r="M930" i="9"/>
  <c r="S930" i="9" s="1"/>
  <c r="N930" i="9"/>
  <c r="T930" i="9" s="1"/>
  <c r="L932" i="9"/>
  <c r="R932" i="9" s="1"/>
  <c r="M932" i="9"/>
  <c r="S932" i="9" s="1"/>
  <c r="N932" i="9"/>
  <c r="T932" i="9" s="1"/>
  <c r="L934" i="9"/>
  <c r="R934" i="9" s="1"/>
  <c r="M934" i="9"/>
  <c r="S934" i="9" s="1"/>
  <c r="N934" i="9"/>
  <c r="T934" i="9" s="1"/>
  <c r="L939" i="9"/>
  <c r="R939" i="9" s="1"/>
  <c r="M939" i="9"/>
  <c r="S939" i="9" s="1"/>
  <c r="N939" i="9"/>
  <c r="T939" i="9" s="1"/>
  <c r="L944" i="9"/>
  <c r="R944" i="9" s="1"/>
  <c r="M944" i="9"/>
  <c r="S944" i="9" s="1"/>
  <c r="N944" i="9"/>
  <c r="T944" i="9" s="1"/>
  <c r="L946" i="9"/>
  <c r="R946" i="9" s="1"/>
  <c r="M946" i="9"/>
  <c r="S946" i="9" s="1"/>
  <c r="N946" i="9"/>
  <c r="T946" i="9" s="1"/>
  <c r="L948" i="9"/>
  <c r="R948" i="9" s="1"/>
  <c r="M948" i="9"/>
  <c r="S948" i="9" s="1"/>
  <c r="N948" i="9"/>
  <c r="T948" i="9" s="1"/>
  <c r="L954" i="9"/>
  <c r="R954" i="9" s="1"/>
  <c r="M954" i="9"/>
  <c r="S954" i="9" s="1"/>
  <c r="N954" i="9"/>
  <c r="T954" i="9" s="1"/>
  <c r="L957" i="9"/>
  <c r="R957" i="9" s="1"/>
  <c r="M957" i="9"/>
  <c r="S957" i="9" s="1"/>
  <c r="N957" i="9"/>
  <c r="T957" i="9" s="1"/>
  <c r="L960" i="9"/>
  <c r="R960" i="9" s="1"/>
  <c r="M960" i="9"/>
  <c r="S960" i="9" s="1"/>
  <c r="N960" i="9"/>
  <c r="T960" i="9" s="1"/>
  <c r="L964" i="9"/>
  <c r="R964" i="9" s="1"/>
  <c r="M964" i="9"/>
  <c r="S964" i="9" s="1"/>
  <c r="N964" i="9"/>
  <c r="T964" i="9" s="1"/>
  <c r="L967" i="9"/>
  <c r="R967" i="9" s="1"/>
  <c r="M967" i="9"/>
  <c r="S967" i="9" s="1"/>
  <c r="N967" i="9"/>
  <c r="T967" i="9" s="1"/>
  <c r="L970" i="9"/>
  <c r="R970" i="9" s="1"/>
  <c r="M970" i="9"/>
  <c r="S970" i="9" s="1"/>
  <c r="N970" i="9"/>
  <c r="T970" i="9" s="1"/>
  <c r="L974" i="9"/>
  <c r="R974" i="9" s="1"/>
  <c r="M974" i="9"/>
  <c r="S974" i="9" s="1"/>
  <c r="N974" i="9"/>
  <c r="T974" i="9" s="1"/>
  <c r="L983" i="9"/>
  <c r="R983" i="9" s="1"/>
  <c r="M983" i="9"/>
  <c r="S983" i="9" s="1"/>
  <c r="N983" i="9"/>
  <c r="T983" i="9" s="1"/>
  <c r="L984" i="9"/>
  <c r="R984" i="9" s="1"/>
  <c r="M984" i="9"/>
  <c r="S984" i="9" s="1"/>
  <c r="N984" i="9"/>
  <c r="T984" i="9" s="1"/>
  <c r="L988" i="9"/>
  <c r="R988" i="9" s="1"/>
  <c r="M988" i="9"/>
  <c r="S988" i="9" s="1"/>
  <c r="N988" i="9"/>
  <c r="T988" i="9" s="1"/>
  <c r="L991" i="9"/>
  <c r="R991" i="9" s="1"/>
  <c r="M991" i="9"/>
  <c r="S991" i="9" s="1"/>
  <c r="N991" i="9"/>
  <c r="T991" i="9" s="1"/>
  <c r="L995" i="9"/>
  <c r="R995" i="9" s="1"/>
  <c r="M995" i="9"/>
  <c r="S995" i="9" s="1"/>
  <c r="N995" i="9"/>
  <c r="T995" i="9" s="1"/>
  <c r="L999" i="9"/>
  <c r="R999" i="9" s="1"/>
  <c r="M999" i="9"/>
  <c r="S999" i="9" s="1"/>
  <c r="N999" i="9"/>
  <c r="T999" i="9" s="1"/>
  <c r="L1003" i="9"/>
  <c r="R1003" i="9" s="1"/>
  <c r="M1003" i="9"/>
  <c r="S1003" i="9" s="1"/>
  <c r="N1003" i="9"/>
  <c r="T1003" i="9" s="1"/>
  <c r="L1007" i="9"/>
  <c r="R1007" i="9" s="1"/>
  <c r="M1007" i="9"/>
  <c r="S1007" i="9" s="1"/>
  <c r="N1007" i="9"/>
  <c r="T1007" i="9" s="1"/>
  <c r="L1010" i="9"/>
  <c r="R1010" i="9" s="1"/>
  <c r="M1010" i="9"/>
  <c r="S1010" i="9" s="1"/>
  <c r="N1010" i="9"/>
  <c r="T1010" i="9" s="1"/>
  <c r="L1013" i="9"/>
  <c r="R1013" i="9" s="1"/>
  <c r="M1013" i="9"/>
  <c r="S1013" i="9" s="1"/>
  <c r="N1013" i="9"/>
  <c r="T1013" i="9" s="1"/>
  <c r="L1024" i="9"/>
  <c r="R1024" i="9" s="1"/>
  <c r="M1024" i="9"/>
  <c r="S1024" i="9" s="1"/>
  <c r="N1024" i="9"/>
  <c r="T1024" i="9" s="1"/>
  <c r="L1027" i="9"/>
  <c r="R1027" i="9" s="1"/>
  <c r="M1027" i="9"/>
  <c r="S1027" i="9" s="1"/>
  <c r="N1027" i="9"/>
  <c r="T1027" i="9" s="1"/>
  <c r="L1031" i="9"/>
  <c r="R1031" i="9" s="1"/>
  <c r="M1031" i="9"/>
  <c r="S1031" i="9" s="1"/>
  <c r="N1031" i="9"/>
  <c r="T1031" i="9" s="1"/>
  <c r="L1034" i="9"/>
  <c r="R1034" i="9" s="1"/>
  <c r="M1034" i="9"/>
  <c r="S1034" i="9" s="1"/>
  <c r="N1034" i="9"/>
  <c r="T1034" i="9" s="1"/>
  <c r="L1038" i="9"/>
  <c r="R1038" i="9" s="1"/>
  <c r="M1038" i="9"/>
  <c r="S1038" i="9" s="1"/>
  <c r="N1038" i="9"/>
  <c r="T1038" i="9" s="1"/>
  <c r="L1043" i="9"/>
  <c r="R1043" i="9" s="1"/>
  <c r="M1043" i="9"/>
  <c r="S1043" i="9" s="1"/>
  <c r="N1043" i="9"/>
  <c r="T1043" i="9" s="1"/>
  <c r="L1046" i="9"/>
  <c r="R1046" i="9" s="1"/>
  <c r="M1046" i="9"/>
  <c r="S1046" i="9" s="1"/>
  <c r="N1046" i="9"/>
  <c r="T1046" i="9" s="1"/>
  <c r="L1049" i="9"/>
  <c r="R1049" i="9" s="1"/>
  <c r="M1049" i="9"/>
  <c r="S1049" i="9" s="1"/>
  <c r="N1049" i="9"/>
  <c r="T1049" i="9" s="1"/>
  <c r="L1053" i="9"/>
  <c r="R1053" i="9" s="1"/>
  <c r="M1053" i="9"/>
  <c r="S1053" i="9" s="1"/>
  <c r="N1053" i="9"/>
  <c r="T1053" i="9" s="1"/>
  <c r="L1056" i="9"/>
  <c r="R1056" i="9" s="1"/>
  <c r="M1056" i="9"/>
  <c r="S1056" i="9" s="1"/>
  <c r="N1056" i="9"/>
  <c r="T1056" i="9" s="1"/>
  <c r="L1061" i="9"/>
  <c r="R1061" i="9" s="1"/>
  <c r="M1061" i="9"/>
  <c r="S1061" i="9" s="1"/>
  <c r="N1061" i="9"/>
  <c r="T1061" i="9" s="1"/>
  <c r="L1065" i="9"/>
  <c r="R1065" i="9" s="1"/>
  <c r="M1065" i="9"/>
  <c r="S1065" i="9" s="1"/>
  <c r="N1065" i="9"/>
  <c r="T1065" i="9" s="1"/>
  <c r="L1069" i="9"/>
  <c r="R1069" i="9" s="1"/>
  <c r="M1069" i="9"/>
  <c r="S1069" i="9" s="1"/>
  <c r="N1069" i="9"/>
  <c r="T1069" i="9" s="1"/>
  <c r="L1077" i="9"/>
  <c r="R1077" i="9" s="1"/>
  <c r="M1077" i="9"/>
  <c r="S1077" i="9" s="1"/>
  <c r="N1077" i="9"/>
  <c r="T1077" i="9" s="1"/>
  <c r="L1081" i="9"/>
  <c r="R1081" i="9" s="1"/>
  <c r="M1081" i="9"/>
  <c r="S1081" i="9" s="1"/>
  <c r="N1081" i="9"/>
  <c r="T1081" i="9" s="1"/>
  <c r="L1088" i="9"/>
  <c r="R1088" i="9" s="1"/>
  <c r="M1088" i="9"/>
  <c r="S1088" i="9" s="1"/>
  <c r="N1088" i="9"/>
  <c r="T1088" i="9" s="1"/>
  <c r="L1092" i="9"/>
  <c r="R1092" i="9" s="1"/>
  <c r="M1092" i="9"/>
  <c r="S1092" i="9" s="1"/>
  <c r="N1092" i="9"/>
  <c r="T1092" i="9" s="1"/>
  <c r="L1101" i="9"/>
  <c r="R1101" i="9" s="1"/>
  <c r="M1101" i="9"/>
  <c r="S1101" i="9" s="1"/>
  <c r="N1101" i="9"/>
  <c r="T1101" i="9" s="1"/>
  <c r="L1106" i="9"/>
  <c r="R1106" i="9" s="1"/>
  <c r="M1106" i="9"/>
  <c r="S1106" i="9" s="1"/>
  <c r="N1106" i="9"/>
  <c r="T1106" i="9" s="1"/>
  <c r="L1112" i="9"/>
  <c r="R1112" i="9" s="1"/>
  <c r="M1112" i="9"/>
  <c r="S1112" i="9" s="1"/>
  <c r="N1112" i="9"/>
  <c r="T1112" i="9" s="1"/>
  <c r="L1115" i="9"/>
  <c r="R1115" i="9" s="1"/>
  <c r="M1115" i="9"/>
  <c r="S1115" i="9" s="1"/>
  <c r="N1115" i="9"/>
  <c r="T1115" i="9" s="1"/>
  <c r="L1118" i="9"/>
  <c r="R1118" i="9" s="1"/>
  <c r="M1118" i="9"/>
  <c r="S1118" i="9" s="1"/>
  <c r="N1118" i="9"/>
  <c r="T1118" i="9" s="1"/>
  <c r="L1122" i="9"/>
  <c r="R1122" i="9" s="1"/>
  <c r="M1122" i="9"/>
  <c r="S1122" i="9" s="1"/>
  <c r="N1122" i="9"/>
  <c r="T1122" i="9" s="1"/>
  <c r="L1126" i="9"/>
  <c r="R1126" i="9" s="1"/>
  <c r="M1126" i="9"/>
  <c r="S1126" i="9" s="1"/>
  <c r="N1126" i="9"/>
  <c r="T1126" i="9" s="1"/>
  <c r="L1130" i="9"/>
  <c r="R1130" i="9" s="1"/>
  <c r="M1130" i="9"/>
  <c r="S1130" i="9" s="1"/>
  <c r="N1130" i="9"/>
  <c r="T1130" i="9" s="1"/>
  <c r="L1134" i="9"/>
  <c r="R1134" i="9" s="1"/>
  <c r="M1134" i="9"/>
  <c r="S1134" i="9" s="1"/>
  <c r="N1134" i="9"/>
  <c r="T1134" i="9" s="1"/>
  <c r="L1137" i="9"/>
  <c r="R1137" i="9" s="1"/>
  <c r="M1137" i="9"/>
  <c r="S1137" i="9" s="1"/>
  <c r="N1137" i="9"/>
  <c r="T1137" i="9" s="1"/>
  <c r="L1141" i="9"/>
  <c r="R1141" i="9" s="1"/>
  <c r="M1141" i="9"/>
  <c r="S1141" i="9" s="1"/>
  <c r="N1141" i="9"/>
  <c r="T1141" i="9" s="1"/>
  <c r="L1145" i="9"/>
  <c r="R1145" i="9" s="1"/>
  <c r="M1145" i="9"/>
  <c r="S1145" i="9" s="1"/>
  <c r="N1145" i="9"/>
  <c r="T1145" i="9" s="1"/>
  <c r="L1149" i="9"/>
  <c r="R1149" i="9" s="1"/>
  <c r="M1149" i="9"/>
  <c r="S1149" i="9" s="1"/>
  <c r="N1149" i="9"/>
  <c r="T1149" i="9" s="1"/>
  <c r="L1153" i="9"/>
  <c r="R1153" i="9" s="1"/>
  <c r="M1153" i="9"/>
  <c r="S1153" i="9" s="1"/>
  <c r="N1153" i="9"/>
  <c r="T1153" i="9" s="1"/>
  <c r="L1157" i="9"/>
  <c r="R1157" i="9" s="1"/>
  <c r="M1157" i="9"/>
  <c r="S1157" i="9" s="1"/>
  <c r="N1157" i="9"/>
  <c r="T1157" i="9" s="1"/>
  <c r="L1161" i="9"/>
  <c r="R1161" i="9" s="1"/>
  <c r="M1161" i="9"/>
  <c r="S1161" i="9" s="1"/>
  <c r="N1161" i="9"/>
  <c r="T1161" i="9" s="1"/>
  <c r="L1165" i="9"/>
  <c r="R1165" i="9" s="1"/>
  <c r="M1165" i="9"/>
  <c r="S1165" i="9" s="1"/>
  <c r="N1165" i="9"/>
  <c r="T1165" i="9" s="1"/>
  <c r="L1169" i="9"/>
  <c r="R1169" i="9" s="1"/>
  <c r="M1169" i="9"/>
  <c r="S1169" i="9" s="1"/>
  <c r="N1169" i="9"/>
  <c r="T1169" i="9" s="1"/>
  <c r="L1177" i="9"/>
  <c r="R1177" i="9" s="1"/>
  <c r="M1177" i="9"/>
  <c r="S1177" i="9" s="1"/>
  <c r="N1177" i="9"/>
  <c r="T1177" i="9" s="1"/>
  <c r="L1182" i="9"/>
  <c r="R1182" i="9" s="1"/>
  <c r="M1182" i="9"/>
  <c r="S1182" i="9" s="1"/>
  <c r="N1182" i="9"/>
  <c r="T1182" i="9" s="1"/>
  <c r="L1186" i="9"/>
  <c r="R1186" i="9" s="1"/>
  <c r="M1186" i="9"/>
  <c r="S1186" i="9" s="1"/>
  <c r="N1186" i="9"/>
  <c r="T1186" i="9" s="1"/>
  <c r="L1190" i="9"/>
  <c r="R1190" i="9" s="1"/>
  <c r="M1190" i="9"/>
  <c r="S1190" i="9" s="1"/>
  <c r="N1190" i="9"/>
  <c r="T1190" i="9" s="1"/>
  <c r="L1194" i="9"/>
  <c r="R1194" i="9" s="1"/>
  <c r="M1194" i="9"/>
  <c r="S1194" i="9" s="1"/>
  <c r="N1194" i="9"/>
  <c r="T1194" i="9" s="1"/>
  <c r="L1198" i="9"/>
  <c r="R1198" i="9" s="1"/>
  <c r="M1198" i="9"/>
  <c r="S1198" i="9" s="1"/>
  <c r="N1198" i="9"/>
  <c r="T1198" i="9" s="1"/>
  <c r="L1203" i="9"/>
  <c r="R1203" i="9" s="1"/>
  <c r="M1203" i="9"/>
  <c r="S1203" i="9" s="1"/>
  <c r="N1203" i="9"/>
  <c r="T1203" i="9" s="1"/>
  <c r="L1206" i="9"/>
  <c r="R1206" i="9" s="1"/>
  <c r="M1206" i="9"/>
  <c r="S1206" i="9" s="1"/>
  <c r="N1206" i="9"/>
  <c r="T1206" i="9" s="1"/>
  <c r="L1209" i="9"/>
  <c r="R1209" i="9" s="1"/>
  <c r="M1209" i="9"/>
  <c r="S1209" i="9" s="1"/>
  <c r="N1209" i="9"/>
  <c r="T1209" i="9" s="1"/>
  <c r="L1213" i="9"/>
  <c r="R1213" i="9" s="1"/>
  <c r="M1213" i="9"/>
  <c r="S1213" i="9" s="1"/>
  <c r="N1213" i="9"/>
  <c r="T1213" i="9" s="1"/>
  <c r="L1217" i="9"/>
  <c r="R1217" i="9" s="1"/>
  <c r="M1217" i="9"/>
  <c r="S1217" i="9" s="1"/>
  <c r="N1217" i="9"/>
  <c r="T1217" i="9" s="1"/>
  <c r="L1220" i="9"/>
  <c r="R1220" i="9" s="1"/>
  <c r="M1220" i="9"/>
  <c r="S1220" i="9" s="1"/>
  <c r="N1220" i="9"/>
  <c r="T1220" i="9" s="1"/>
  <c r="L1224" i="9"/>
  <c r="R1224" i="9" s="1"/>
  <c r="M1224" i="9"/>
  <c r="S1224" i="9" s="1"/>
  <c r="N1224" i="9"/>
  <c r="T1224" i="9" s="1"/>
  <c r="L1233" i="9"/>
  <c r="R1233" i="9" s="1"/>
  <c r="M1233" i="9"/>
  <c r="S1233" i="9" s="1"/>
  <c r="N1233" i="9"/>
  <c r="T1233" i="9" s="1"/>
  <c r="L1237" i="9"/>
  <c r="R1237" i="9" s="1"/>
  <c r="M1237" i="9"/>
  <c r="S1237" i="9" s="1"/>
  <c r="N1237" i="9"/>
  <c r="T1237" i="9" s="1"/>
  <c r="L1242" i="9"/>
  <c r="R1242" i="9" s="1"/>
  <c r="M1242" i="9"/>
  <c r="S1242" i="9" s="1"/>
  <c r="N1242" i="9"/>
  <c r="T1242" i="9" s="1"/>
  <c r="L1245" i="9"/>
  <c r="R1245" i="9" s="1"/>
  <c r="M1245" i="9"/>
  <c r="S1245" i="9" s="1"/>
  <c r="N1245" i="9"/>
  <c r="T1245" i="9" s="1"/>
  <c r="L1248" i="9"/>
  <c r="R1248" i="9" s="1"/>
  <c r="M1248" i="9"/>
  <c r="S1248" i="9" s="1"/>
  <c r="N1248" i="9"/>
  <c r="T1248" i="9" s="1"/>
  <c r="L1252" i="9"/>
  <c r="R1252" i="9" s="1"/>
  <c r="M1252" i="9"/>
  <c r="S1252" i="9" s="1"/>
  <c r="N1252" i="9"/>
  <c r="T1252" i="9" s="1"/>
  <c r="L1256" i="9"/>
  <c r="R1256" i="9" s="1"/>
  <c r="M1256" i="9"/>
  <c r="S1256" i="9" s="1"/>
  <c r="N1256" i="9"/>
  <c r="T1256" i="9" s="1"/>
  <c r="L1262" i="9"/>
  <c r="R1262" i="9" s="1"/>
  <c r="M1262" i="9"/>
  <c r="S1262" i="9" s="1"/>
  <c r="N1262" i="9"/>
  <c r="T1262" i="9" s="1"/>
  <c r="L1266" i="9"/>
  <c r="R1266" i="9" s="1"/>
  <c r="M1266" i="9"/>
  <c r="S1266" i="9" s="1"/>
  <c r="N1266" i="9"/>
  <c r="T1266" i="9" s="1"/>
  <c r="L1269" i="9"/>
  <c r="R1269" i="9" s="1"/>
  <c r="M1269" i="9"/>
  <c r="S1269" i="9" s="1"/>
  <c r="N1269" i="9"/>
  <c r="T1269" i="9" s="1"/>
  <c r="L1273" i="9"/>
  <c r="R1273" i="9" s="1"/>
  <c r="M1273" i="9"/>
  <c r="S1273" i="9" s="1"/>
  <c r="N1273" i="9"/>
  <c r="T1273" i="9" s="1"/>
  <c r="L1277" i="9"/>
  <c r="R1277" i="9" s="1"/>
  <c r="M1277" i="9"/>
  <c r="S1277" i="9" s="1"/>
  <c r="N1277" i="9"/>
  <c r="T1277" i="9" s="1"/>
  <c r="L1281" i="9"/>
  <c r="R1281" i="9" s="1"/>
  <c r="M1281" i="9"/>
  <c r="S1281" i="9" s="1"/>
  <c r="N1281" i="9"/>
  <c r="T1281" i="9" s="1"/>
  <c r="L1285" i="9"/>
  <c r="R1285" i="9" s="1"/>
  <c r="M1285" i="9"/>
  <c r="S1285" i="9" s="1"/>
  <c r="N1285" i="9"/>
  <c r="T1285" i="9" s="1"/>
  <c r="L1290" i="9"/>
  <c r="R1290" i="9" s="1"/>
  <c r="M1290" i="9"/>
  <c r="S1290" i="9" s="1"/>
  <c r="N1290" i="9"/>
  <c r="T1290" i="9" s="1"/>
  <c r="L1294" i="9"/>
  <c r="R1294" i="9" s="1"/>
  <c r="M1294" i="9"/>
  <c r="S1294" i="9" s="1"/>
  <c r="N1294" i="9"/>
  <c r="T1294" i="9" s="1"/>
  <c r="L1300" i="9"/>
  <c r="R1300" i="9" s="1"/>
  <c r="M1300" i="9"/>
  <c r="S1300" i="9" s="1"/>
  <c r="N1300" i="9"/>
  <c r="T1300" i="9" s="1"/>
  <c r="L1303" i="9"/>
  <c r="R1303" i="9" s="1"/>
  <c r="M1303" i="9"/>
  <c r="S1303" i="9" s="1"/>
  <c r="N1303" i="9"/>
  <c r="T1303" i="9" s="1"/>
  <c r="L1308" i="9"/>
  <c r="R1308" i="9" s="1"/>
  <c r="M1308" i="9"/>
  <c r="S1308" i="9" s="1"/>
  <c r="N1308" i="9"/>
  <c r="T1308" i="9" s="1"/>
  <c r="L1312" i="9"/>
  <c r="R1312" i="9" s="1"/>
  <c r="M1312" i="9"/>
  <c r="S1312" i="9" s="1"/>
  <c r="N1312" i="9"/>
  <c r="T1312" i="9" s="1"/>
  <c r="L1316" i="9"/>
  <c r="R1316" i="9" s="1"/>
  <c r="M1316" i="9"/>
  <c r="S1316" i="9" s="1"/>
  <c r="N1316" i="9"/>
  <c r="T1316" i="9" s="1"/>
  <c r="L1322" i="9"/>
  <c r="R1322" i="9" s="1"/>
  <c r="M1322" i="9"/>
  <c r="S1322" i="9" s="1"/>
  <c r="N1322" i="9"/>
  <c r="T1322" i="9" s="1"/>
  <c r="L1325" i="9"/>
  <c r="R1325" i="9" s="1"/>
  <c r="M1325" i="9"/>
  <c r="S1325" i="9" s="1"/>
  <c r="N1325" i="9"/>
  <c r="T1325" i="9" s="1"/>
  <c r="L1329" i="9"/>
  <c r="R1329" i="9" s="1"/>
  <c r="M1329" i="9"/>
  <c r="S1329" i="9" s="1"/>
  <c r="N1329" i="9"/>
  <c r="T1329" i="9" s="1"/>
  <c r="L1334" i="9"/>
  <c r="R1334" i="9" s="1"/>
  <c r="M1334" i="9"/>
  <c r="S1334" i="9" s="1"/>
  <c r="N1334" i="9"/>
  <c r="T1334" i="9" s="1"/>
  <c r="L1337" i="9"/>
  <c r="R1337" i="9" s="1"/>
  <c r="M1337" i="9"/>
  <c r="S1337" i="9" s="1"/>
  <c r="N1337" i="9"/>
  <c r="T1337" i="9" s="1"/>
  <c r="L1340" i="9"/>
  <c r="R1340" i="9" s="1"/>
  <c r="M1340" i="9"/>
  <c r="S1340" i="9" s="1"/>
  <c r="N1340" i="9"/>
  <c r="T1340" i="9" s="1"/>
  <c r="L1342" i="9"/>
  <c r="R1342" i="9" s="1"/>
  <c r="M1342" i="9"/>
  <c r="S1342" i="9" s="1"/>
  <c r="N1342" i="9"/>
  <c r="T1342" i="9" s="1"/>
  <c r="L1346" i="9"/>
  <c r="R1346" i="9" s="1"/>
  <c r="M1346" i="9"/>
  <c r="S1346" i="9" s="1"/>
  <c r="N1346" i="9"/>
  <c r="T1346" i="9" s="1"/>
  <c r="L1352" i="9"/>
  <c r="R1352" i="9" s="1"/>
  <c r="M1352" i="9"/>
  <c r="S1352" i="9" s="1"/>
  <c r="N1352" i="9"/>
  <c r="T1352" i="9" s="1"/>
  <c r="L1356" i="9"/>
  <c r="R1356" i="9" s="1"/>
  <c r="M1356" i="9"/>
  <c r="S1356" i="9" s="1"/>
  <c r="N1356" i="9"/>
  <c r="T1356" i="9" s="1"/>
  <c r="L1360" i="9"/>
  <c r="R1360" i="9" s="1"/>
  <c r="M1360" i="9"/>
  <c r="S1360" i="9" s="1"/>
  <c r="N1360" i="9"/>
  <c r="T1360" i="9" s="1"/>
  <c r="L1365" i="9"/>
  <c r="R1365" i="9" s="1"/>
  <c r="M1365" i="9"/>
  <c r="S1365" i="9" s="1"/>
  <c r="N1365" i="9"/>
  <c r="T1365" i="9" s="1"/>
  <c r="L1368" i="9"/>
  <c r="R1368" i="9" s="1"/>
  <c r="M1368" i="9"/>
  <c r="S1368" i="9" s="1"/>
  <c r="N1368" i="9"/>
  <c r="T1368" i="9" s="1"/>
  <c r="L1371" i="9"/>
  <c r="R1371" i="9" s="1"/>
  <c r="M1371" i="9"/>
  <c r="S1371" i="9" s="1"/>
  <c r="N1371" i="9"/>
  <c r="T1371" i="9" s="1"/>
  <c r="L1375" i="9"/>
  <c r="R1375" i="9" s="1"/>
  <c r="M1375" i="9"/>
  <c r="S1375" i="9" s="1"/>
  <c r="N1375" i="9"/>
  <c r="T1375" i="9" s="1"/>
  <c r="L1379" i="9"/>
  <c r="R1379" i="9" s="1"/>
  <c r="M1379" i="9"/>
  <c r="S1379" i="9" s="1"/>
  <c r="N1379" i="9"/>
  <c r="T1379" i="9" s="1"/>
  <c r="L1385" i="9"/>
  <c r="R1385" i="9" s="1"/>
  <c r="M1385" i="9"/>
  <c r="S1385" i="9" s="1"/>
  <c r="N1385" i="9"/>
  <c r="T1385" i="9" s="1"/>
  <c r="L1390" i="9"/>
  <c r="R1390" i="9" s="1"/>
  <c r="M1390" i="9"/>
  <c r="S1390" i="9" s="1"/>
  <c r="N1390" i="9"/>
  <c r="T1390" i="9" s="1"/>
  <c r="L1395" i="9"/>
  <c r="R1395" i="9" s="1"/>
  <c r="M1395" i="9"/>
  <c r="S1395" i="9" s="1"/>
  <c r="N1395" i="9"/>
  <c r="T1395" i="9" s="1"/>
  <c r="L1398" i="9"/>
  <c r="R1398" i="9" s="1"/>
  <c r="M1398" i="9"/>
  <c r="S1398" i="9" s="1"/>
  <c r="N1398" i="9"/>
  <c r="T1398" i="9" s="1"/>
  <c r="L1401" i="9"/>
  <c r="R1401" i="9" s="1"/>
  <c r="M1401" i="9"/>
  <c r="S1401" i="9" s="1"/>
  <c r="N1401" i="9"/>
  <c r="T1401" i="9" s="1"/>
  <c r="L1405" i="9"/>
  <c r="R1405" i="9" s="1"/>
  <c r="M1405" i="9"/>
  <c r="S1405" i="9" s="1"/>
  <c r="N1405" i="9"/>
  <c r="T1405" i="9" s="1"/>
  <c r="L1410" i="9"/>
  <c r="R1410" i="9" s="1"/>
  <c r="M1410" i="9"/>
  <c r="S1410" i="9" s="1"/>
  <c r="N1410" i="9"/>
  <c r="T1410" i="9" s="1"/>
  <c r="L1415" i="9"/>
  <c r="R1415" i="9" s="1"/>
  <c r="M1415" i="9"/>
  <c r="S1415" i="9" s="1"/>
  <c r="N1415" i="9"/>
  <c r="T1415" i="9" s="1"/>
  <c r="L1418" i="9"/>
  <c r="R1418" i="9" s="1"/>
  <c r="M1418" i="9"/>
  <c r="S1418" i="9" s="1"/>
  <c r="N1418" i="9"/>
  <c r="T1418" i="9" s="1"/>
  <c r="L1421" i="9"/>
  <c r="R1421" i="9" s="1"/>
  <c r="M1421" i="9"/>
  <c r="S1421" i="9" s="1"/>
  <c r="N1421" i="9"/>
  <c r="T1421" i="9" s="1"/>
  <c r="L1425" i="9"/>
  <c r="R1425" i="9" s="1"/>
  <c r="M1425" i="9"/>
  <c r="S1425" i="9" s="1"/>
  <c r="N1425" i="9"/>
  <c r="T1425" i="9" s="1"/>
  <c r="L1430" i="9"/>
  <c r="R1430" i="9" s="1"/>
  <c r="M1430" i="9"/>
  <c r="S1430" i="9" s="1"/>
  <c r="N1430" i="9"/>
  <c r="T1430" i="9" s="1"/>
  <c r="L1432" i="9"/>
  <c r="R1432" i="9" s="1"/>
  <c r="M1432" i="9"/>
  <c r="S1432" i="9" s="1"/>
  <c r="N1432" i="9"/>
  <c r="T1432" i="9" s="1"/>
  <c r="L1436" i="9"/>
  <c r="R1436" i="9" s="1"/>
  <c r="M1436" i="9"/>
  <c r="S1436" i="9" s="1"/>
  <c r="N1436" i="9"/>
  <c r="T1436" i="9" s="1"/>
  <c r="L1437" i="9"/>
  <c r="R1437" i="9" s="1"/>
  <c r="M1437" i="9"/>
  <c r="S1437" i="9" s="1"/>
  <c r="N1437" i="9"/>
  <c r="T1437" i="9" s="1"/>
  <c r="L1438" i="9"/>
  <c r="R1438" i="9" s="1"/>
  <c r="M1438" i="9"/>
  <c r="S1438" i="9" s="1"/>
  <c r="N1438" i="9"/>
  <c r="T1438" i="9" s="1"/>
  <c r="L1439" i="9"/>
  <c r="R1439" i="9" s="1"/>
  <c r="M1439" i="9"/>
  <c r="S1439" i="9" s="1"/>
  <c r="N1439" i="9"/>
  <c r="T1439" i="9" s="1"/>
  <c r="L1440" i="9"/>
  <c r="R1440" i="9" s="1"/>
  <c r="M1440" i="9"/>
  <c r="S1440" i="9" s="1"/>
  <c r="N1440" i="9"/>
  <c r="T1440" i="9" s="1"/>
  <c r="L1441" i="9"/>
  <c r="R1441" i="9" s="1"/>
  <c r="M1441" i="9"/>
  <c r="S1441" i="9" s="1"/>
  <c r="N1441" i="9"/>
  <c r="T1441" i="9" s="1"/>
  <c r="L1444" i="9"/>
  <c r="R1444" i="9" s="1"/>
  <c r="M1444" i="9"/>
  <c r="S1444" i="9" s="1"/>
  <c r="N1444" i="9"/>
  <c r="T1444" i="9" s="1"/>
  <c r="L1447" i="9"/>
  <c r="R1447" i="9" s="1"/>
  <c r="M1447" i="9"/>
  <c r="S1447" i="9" s="1"/>
  <c r="N1447" i="9"/>
  <c r="T1447" i="9" s="1"/>
  <c r="L1448" i="9"/>
  <c r="R1448" i="9" s="1"/>
  <c r="M1448" i="9"/>
  <c r="S1448" i="9" s="1"/>
  <c r="N1448" i="9"/>
  <c r="T1448" i="9" s="1"/>
  <c r="L1450" i="9"/>
  <c r="R1450" i="9" s="1"/>
  <c r="M1450" i="9"/>
  <c r="S1450" i="9" s="1"/>
  <c r="N1450" i="9"/>
  <c r="T1450" i="9" s="1"/>
  <c r="L1451" i="9"/>
  <c r="R1451" i="9" s="1"/>
  <c r="M1451" i="9"/>
  <c r="S1451" i="9" s="1"/>
  <c r="N1451" i="9"/>
  <c r="T1451" i="9" s="1"/>
  <c r="L1453" i="9"/>
  <c r="R1453" i="9" s="1"/>
  <c r="M1453" i="9"/>
  <c r="S1453" i="9" s="1"/>
  <c r="N1453" i="9"/>
  <c r="T1453" i="9" s="1"/>
  <c r="L1454" i="9"/>
  <c r="R1454" i="9" s="1"/>
  <c r="M1454" i="9"/>
  <c r="S1454" i="9" s="1"/>
  <c r="N1454" i="9"/>
  <c r="T1454" i="9" s="1"/>
  <c r="L1455" i="9"/>
  <c r="R1455" i="9" s="1"/>
  <c r="M1455" i="9"/>
  <c r="S1455" i="9" s="1"/>
  <c r="N1455" i="9"/>
  <c r="T1455" i="9" s="1"/>
  <c r="L1458" i="9"/>
  <c r="R1458" i="9" s="1"/>
  <c r="M1458" i="9"/>
  <c r="S1458" i="9" s="1"/>
  <c r="N1458" i="9"/>
  <c r="T1458" i="9" s="1"/>
  <c r="L1463" i="9"/>
  <c r="R1463" i="9" s="1"/>
  <c r="M1463" i="9"/>
  <c r="S1463" i="9" s="1"/>
  <c r="N1463" i="9"/>
  <c r="T1463" i="9" s="1"/>
  <c r="L1468" i="9"/>
  <c r="R1468" i="9" s="1"/>
  <c r="M1468" i="9"/>
  <c r="S1468" i="9" s="1"/>
  <c r="N1468" i="9"/>
  <c r="T1468" i="9" s="1"/>
  <c r="L1472" i="9"/>
  <c r="R1472" i="9" s="1"/>
  <c r="M1472" i="9"/>
  <c r="S1472" i="9" s="1"/>
  <c r="N1472" i="9"/>
  <c r="T1472" i="9" s="1"/>
  <c r="L1476" i="9"/>
  <c r="R1476" i="9" s="1"/>
  <c r="M1476" i="9"/>
  <c r="S1476" i="9" s="1"/>
  <c r="N1476" i="9"/>
  <c r="T1476" i="9" s="1"/>
  <c r="L1480" i="9"/>
  <c r="R1480" i="9" s="1"/>
  <c r="M1480" i="9"/>
  <c r="S1480" i="9" s="1"/>
  <c r="N1480" i="9"/>
  <c r="T1480" i="9" s="1"/>
  <c r="L1484" i="9"/>
  <c r="R1484" i="9" s="1"/>
  <c r="M1484" i="9"/>
  <c r="S1484" i="9" s="1"/>
  <c r="N1484" i="9"/>
  <c r="T1484" i="9" s="1"/>
  <c r="L1488" i="9"/>
  <c r="R1488" i="9" s="1"/>
  <c r="M1488" i="9"/>
  <c r="S1488" i="9" s="1"/>
  <c r="N1488" i="9"/>
  <c r="T1488" i="9" s="1"/>
  <c r="L1492" i="9"/>
  <c r="R1492" i="9" s="1"/>
  <c r="M1492" i="9"/>
  <c r="S1492" i="9" s="1"/>
  <c r="N1492" i="9"/>
  <c r="T1492" i="9" s="1"/>
  <c r="L1529" i="9"/>
  <c r="R1529" i="9" s="1"/>
  <c r="M1529" i="9"/>
  <c r="S1529" i="9" s="1"/>
  <c r="N1529" i="9"/>
  <c r="T1529" i="9" s="1"/>
  <c r="L1531" i="9"/>
  <c r="R1531" i="9" s="1"/>
  <c r="M1531" i="9"/>
  <c r="S1531" i="9" s="1"/>
  <c r="N1531" i="9"/>
  <c r="T1531" i="9" s="1"/>
  <c r="L1534" i="9"/>
  <c r="R1534" i="9" s="1"/>
  <c r="M1534" i="9"/>
  <c r="S1534" i="9" s="1"/>
  <c r="N1534" i="9"/>
  <c r="T1534" i="9" s="1"/>
  <c r="L1537" i="9"/>
  <c r="R1537" i="9" s="1"/>
  <c r="M1537" i="9"/>
  <c r="S1537" i="9" s="1"/>
  <c r="N1537" i="9"/>
  <c r="T1537" i="9" s="1"/>
  <c r="L1538" i="9"/>
  <c r="R1538" i="9" s="1"/>
  <c r="M1538" i="9"/>
  <c r="S1538" i="9" s="1"/>
  <c r="N1538" i="9"/>
  <c r="T1538" i="9" s="1"/>
  <c r="L1539" i="9"/>
  <c r="R1539" i="9" s="1"/>
  <c r="M1539" i="9"/>
  <c r="S1539" i="9" s="1"/>
  <c r="N1539" i="9"/>
  <c r="T1539" i="9" s="1"/>
  <c r="L1540" i="9"/>
  <c r="R1540" i="9" s="1"/>
  <c r="M1540" i="9"/>
  <c r="S1540" i="9" s="1"/>
  <c r="N1540" i="9"/>
  <c r="T1540" i="9" s="1"/>
  <c r="L1542" i="9"/>
  <c r="R1542" i="9" s="1"/>
  <c r="M1542" i="9"/>
  <c r="S1542" i="9" s="1"/>
  <c r="N1542" i="9"/>
  <c r="T1542" i="9" s="1"/>
  <c r="L1543" i="9"/>
  <c r="R1543" i="9" s="1"/>
  <c r="M1543" i="9"/>
  <c r="S1543" i="9" s="1"/>
  <c r="N1543" i="9"/>
  <c r="T1543" i="9" s="1"/>
  <c r="L1546" i="9"/>
  <c r="R1546" i="9" s="1"/>
  <c r="M1546" i="9"/>
  <c r="S1546" i="9" s="1"/>
  <c r="N1546" i="9"/>
  <c r="T1546" i="9" s="1"/>
  <c r="L1550" i="9"/>
  <c r="R1550" i="9" s="1"/>
  <c r="M1550" i="9"/>
  <c r="S1550" i="9" s="1"/>
  <c r="N1550" i="9"/>
  <c r="T1550" i="9" s="1"/>
  <c r="L1554" i="9"/>
  <c r="R1554" i="9" s="1"/>
  <c r="M1554" i="9"/>
  <c r="S1554" i="9" s="1"/>
  <c r="N1554" i="9"/>
  <c r="T1554" i="9" s="1"/>
  <c r="L1557" i="9"/>
  <c r="R1557" i="9" s="1"/>
  <c r="M1557" i="9"/>
  <c r="S1557" i="9" s="1"/>
  <c r="N1557" i="9"/>
  <c r="T1557" i="9" s="1"/>
  <c r="L1560" i="9"/>
  <c r="R1560" i="9" s="1"/>
  <c r="M1560" i="9"/>
  <c r="S1560" i="9" s="1"/>
  <c r="N1560" i="9"/>
  <c r="T1560" i="9" s="1"/>
  <c r="L1563" i="9"/>
  <c r="R1563" i="9" s="1"/>
  <c r="M1563" i="9"/>
  <c r="S1563" i="9" s="1"/>
  <c r="N1563" i="9"/>
  <c r="T1563" i="9" s="1"/>
  <c r="L1567" i="9"/>
  <c r="R1567" i="9" s="1"/>
  <c r="M1567" i="9"/>
  <c r="S1567" i="9" s="1"/>
  <c r="N1567" i="9"/>
  <c r="T1567" i="9" s="1"/>
  <c r="L1570" i="9"/>
  <c r="R1570" i="9" s="1"/>
  <c r="M1570" i="9"/>
  <c r="S1570" i="9" s="1"/>
  <c r="N1570" i="9"/>
  <c r="T1570" i="9" s="1"/>
  <c r="L1573" i="9"/>
  <c r="R1573" i="9" s="1"/>
  <c r="M1573" i="9"/>
  <c r="S1573" i="9" s="1"/>
  <c r="N1573" i="9"/>
  <c r="T1573" i="9" s="1"/>
  <c r="L1576" i="9"/>
  <c r="R1576" i="9" s="1"/>
  <c r="M1576" i="9"/>
  <c r="S1576" i="9" s="1"/>
  <c r="N1576" i="9"/>
  <c r="T1576" i="9" s="1"/>
  <c r="L1580" i="9"/>
  <c r="R1580" i="9" s="1"/>
  <c r="M1580" i="9"/>
  <c r="S1580" i="9" s="1"/>
  <c r="N1580" i="9"/>
  <c r="T1580" i="9" s="1"/>
  <c r="L1584" i="9"/>
  <c r="R1584" i="9" s="1"/>
  <c r="M1584" i="9"/>
  <c r="S1584" i="9" s="1"/>
  <c r="N1584" i="9"/>
  <c r="T1584" i="9" s="1"/>
  <c r="L1587" i="9"/>
  <c r="R1587" i="9" s="1"/>
  <c r="M1587" i="9"/>
  <c r="S1587" i="9" s="1"/>
  <c r="N1587" i="9"/>
  <c r="T1587" i="9" s="1"/>
  <c r="L1591" i="9"/>
  <c r="R1591" i="9" s="1"/>
  <c r="M1591" i="9"/>
  <c r="S1591" i="9" s="1"/>
  <c r="N1591" i="9"/>
  <c r="T1591" i="9" s="1"/>
  <c r="L1595" i="9"/>
  <c r="R1595" i="9" s="1"/>
  <c r="M1595" i="9"/>
  <c r="S1595" i="9" s="1"/>
  <c r="N1595" i="9"/>
  <c r="T1595" i="9" s="1"/>
  <c r="L1599" i="9"/>
  <c r="R1599" i="9" s="1"/>
  <c r="M1599" i="9"/>
  <c r="S1599" i="9" s="1"/>
  <c r="N1599" i="9"/>
  <c r="T1599" i="9" s="1"/>
  <c r="L1602" i="9"/>
  <c r="R1602" i="9" s="1"/>
  <c r="M1602" i="9"/>
  <c r="S1602" i="9" s="1"/>
  <c r="N1602" i="9"/>
  <c r="T1602" i="9" s="1"/>
  <c r="L1606" i="9"/>
  <c r="R1606" i="9" s="1"/>
  <c r="M1606" i="9"/>
  <c r="S1606" i="9" s="1"/>
  <c r="N1606" i="9"/>
  <c r="T1606" i="9" s="1"/>
  <c r="L1610" i="9"/>
  <c r="R1610" i="9" s="1"/>
  <c r="M1610" i="9"/>
  <c r="S1610" i="9" s="1"/>
  <c r="N1610" i="9"/>
  <c r="T1610" i="9" s="1"/>
  <c r="L1614" i="9"/>
  <c r="R1614" i="9" s="1"/>
  <c r="M1614" i="9"/>
  <c r="S1614" i="9" s="1"/>
  <c r="N1614" i="9"/>
  <c r="T1614" i="9" s="1"/>
  <c r="L1618" i="9"/>
  <c r="R1618" i="9" s="1"/>
  <c r="M1618" i="9"/>
  <c r="S1618" i="9" s="1"/>
  <c r="N1618" i="9"/>
  <c r="T1618" i="9" s="1"/>
  <c r="L1621" i="9"/>
  <c r="R1621" i="9" s="1"/>
  <c r="M1621" i="9"/>
  <c r="S1621" i="9" s="1"/>
  <c r="N1621" i="9"/>
  <c r="T1621" i="9" s="1"/>
  <c r="L1629" i="9"/>
  <c r="R1629" i="9" s="1"/>
  <c r="M1629" i="9"/>
  <c r="S1629" i="9" s="1"/>
  <c r="N1629" i="9"/>
  <c r="T1629" i="9" s="1"/>
  <c r="L1634" i="9"/>
  <c r="R1634" i="9" s="1"/>
  <c r="M1634" i="9"/>
  <c r="S1634" i="9" s="1"/>
  <c r="N1634" i="9"/>
  <c r="T1634" i="9" s="1"/>
  <c r="L1638" i="9"/>
  <c r="R1638" i="9" s="1"/>
  <c r="M1638" i="9"/>
  <c r="S1638" i="9" s="1"/>
  <c r="N1638" i="9"/>
  <c r="T1638" i="9" s="1"/>
  <c r="L1643" i="9"/>
  <c r="R1643" i="9" s="1"/>
  <c r="M1643" i="9"/>
  <c r="S1643" i="9" s="1"/>
  <c r="N1643" i="9"/>
  <c r="T1643" i="9" s="1"/>
  <c r="L1647" i="9"/>
  <c r="R1647" i="9" s="1"/>
  <c r="M1647" i="9"/>
  <c r="S1647" i="9" s="1"/>
  <c r="N1647" i="9"/>
  <c r="T1647" i="9" s="1"/>
  <c r="L1650" i="9"/>
  <c r="R1650" i="9" s="1"/>
  <c r="M1650" i="9"/>
  <c r="S1650" i="9" s="1"/>
  <c r="N1650" i="9"/>
  <c r="T1650" i="9" s="1"/>
  <c r="L1653" i="9"/>
  <c r="R1653" i="9" s="1"/>
  <c r="M1653" i="9"/>
  <c r="S1653" i="9" s="1"/>
  <c r="N1653" i="9"/>
  <c r="T1653" i="9" s="1"/>
  <c r="L1657" i="9"/>
  <c r="R1657" i="9" s="1"/>
  <c r="M1657" i="9"/>
  <c r="S1657" i="9" s="1"/>
  <c r="N1657" i="9"/>
  <c r="T1657" i="9" s="1"/>
  <c r="L1659" i="9"/>
  <c r="R1659" i="9" s="1"/>
  <c r="M1659" i="9"/>
  <c r="S1659" i="9" s="1"/>
  <c r="N1659" i="9"/>
  <c r="T1659" i="9" s="1"/>
  <c r="L1665" i="9"/>
  <c r="R1665" i="9" s="1"/>
  <c r="M1665" i="9"/>
  <c r="S1665" i="9" s="1"/>
  <c r="N1665" i="9"/>
  <c r="T1665" i="9" s="1"/>
  <c r="L1670" i="9"/>
  <c r="R1670" i="9" s="1"/>
  <c r="M1670" i="9"/>
  <c r="S1670" i="9" s="1"/>
  <c r="N1670" i="9"/>
  <c r="T1670" i="9" s="1"/>
  <c r="L1675" i="9"/>
  <c r="R1675" i="9" s="1"/>
  <c r="M1675" i="9"/>
  <c r="S1675" i="9" s="1"/>
  <c r="N1675" i="9"/>
  <c r="T1675" i="9" s="1"/>
  <c r="L1679" i="9"/>
  <c r="R1679" i="9" s="1"/>
  <c r="M1679" i="9"/>
  <c r="S1679" i="9" s="1"/>
  <c r="N1679" i="9"/>
  <c r="T1679" i="9" s="1"/>
  <c r="L1682" i="9"/>
  <c r="R1682" i="9" s="1"/>
  <c r="M1682" i="9"/>
  <c r="S1682" i="9" s="1"/>
  <c r="N1682" i="9"/>
  <c r="T1682" i="9" s="1"/>
  <c r="L1685" i="9"/>
  <c r="R1685" i="9" s="1"/>
  <c r="M1685" i="9"/>
  <c r="S1685" i="9" s="1"/>
  <c r="N1685" i="9"/>
  <c r="T1685" i="9" s="1"/>
  <c r="L1691" i="9"/>
  <c r="R1691" i="9" s="1"/>
  <c r="M1691" i="9"/>
  <c r="S1691" i="9" s="1"/>
  <c r="N1691" i="9"/>
  <c r="T1691" i="9" s="1"/>
  <c r="L1696" i="9"/>
  <c r="R1696" i="9" s="1"/>
  <c r="M1696" i="9"/>
  <c r="S1696" i="9" s="1"/>
  <c r="N1696" i="9"/>
  <c r="T1696" i="9" s="1"/>
  <c r="L1700" i="9"/>
  <c r="R1700" i="9" s="1"/>
  <c r="M1700" i="9"/>
  <c r="S1700" i="9" s="1"/>
  <c r="N1700" i="9"/>
  <c r="T1700" i="9" s="1"/>
  <c r="L1703" i="9"/>
  <c r="R1703" i="9" s="1"/>
  <c r="M1703" i="9"/>
  <c r="S1703" i="9" s="1"/>
  <c r="N1703" i="9"/>
  <c r="T1703" i="9" s="1"/>
  <c r="L1706" i="9"/>
  <c r="R1706" i="9" s="1"/>
  <c r="M1706" i="9"/>
  <c r="S1706" i="9" s="1"/>
  <c r="N1706" i="9"/>
  <c r="T1706" i="9" s="1"/>
  <c r="L1712" i="9"/>
  <c r="R1712" i="9" s="1"/>
  <c r="M1712" i="9"/>
  <c r="S1712" i="9" s="1"/>
  <c r="N1712" i="9"/>
  <c r="T1712" i="9" s="1"/>
  <c r="L1717" i="9"/>
  <c r="R1717" i="9" s="1"/>
  <c r="M1717" i="9"/>
  <c r="S1717" i="9" s="1"/>
  <c r="N1717" i="9"/>
  <c r="T1717" i="9" s="1"/>
  <c r="L1721" i="9"/>
  <c r="R1721" i="9" s="1"/>
  <c r="M1721" i="9"/>
  <c r="S1721" i="9" s="1"/>
  <c r="N1721" i="9"/>
  <c r="T1721" i="9" s="1"/>
  <c r="L1724" i="9"/>
  <c r="R1724" i="9" s="1"/>
  <c r="M1724" i="9"/>
  <c r="S1724" i="9" s="1"/>
  <c r="N1724" i="9"/>
  <c r="T1724" i="9" s="1"/>
  <c r="L1727" i="9"/>
  <c r="R1727" i="9" s="1"/>
  <c r="M1727" i="9"/>
  <c r="S1727" i="9" s="1"/>
  <c r="N1727" i="9"/>
  <c r="T1727" i="9" s="1"/>
  <c r="L1732" i="9"/>
  <c r="R1732" i="9" s="1"/>
  <c r="M1732" i="9"/>
  <c r="S1732" i="9" s="1"/>
  <c r="N1732" i="9"/>
  <c r="T1732" i="9" s="1"/>
  <c r="L1733" i="9"/>
  <c r="R1733" i="9" s="1"/>
  <c r="M1733" i="9"/>
  <c r="S1733" i="9" s="1"/>
  <c r="N1733" i="9"/>
  <c r="T1733" i="9" s="1"/>
  <c r="L1734" i="9"/>
  <c r="R1734" i="9" s="1"/>
  <c r="M1734" i="9"/>
  <c r="S1734" i="9" s="1"/>
  <c r="N1734" i="9"/>
  <c r="T1734" i="9" s="1"/>
  <c r="L1735" i="9"/>
  <c r="R1735" i="9" s="1"/>
  <c r="M1735" i="9"/>
  <c r="S1735" i="9" s="1"/>
  <c r="N1735" i="9"/>
  <c r="T1735" i="9" s="1"/>
  <c r="L1736" i="9"/>
  <c r="R1736" i="9" s="1"/>
  <c r="M1736" i="9"/>
  <c r="S1736" i="9" s="1"/>
  <c r="N1736" i="9"/>
  <c r="T1736" i="9" s="1"/>
  <c r="L1737" i="9"/>
  <c r="R1737" i="9" s="1"/>
  <c r="M1737" i="9"/>
  <c r="S1737" i="9" s="1"/>
  <c r="N1737" i="9"/>
  <c r="T1737" i="9" s="1"/>
  <c r="L1738" i="9"/>
  <c r="R1738" i="9" s="1"/>
  <c r="M1738" i="9"/>
  <c r="S1738" i="9" s="1"/>
  <c r="N1738" i="9"/>
  <c r="T1738" i="9" s="1"/>
  <c r="L1739" i="9"/>
  <c r="R1739" i="9" s="1"/>
  <c r="M1739" i="9"/>
  <c r="S1739" i="9" s="1"/>
  <c r="N1739" i="9"/>
  <c r="T1739" i="9" s="1"/>
  <c r="L1740" i="9"/>
  <c r="R1740" i="9" s="1"/>
  <c r="M1740" i="9"/>
  <c r="S1740" i="9" s="1"/>
  <c r="N1740" i="9"/>
  <c r="T1740" i="9" s="1"/>
  <c r="L1741" i="9"/>
  <c r="R1741" i="9" s="1"/>
  <c r="M1741" i="9"/>
  <c r="S1741" i="9" s="1"/>
  <c r="N1741" i="9"/>
  <c r="T1741" i="9" s="1"/>
  <c r="L1745" i="9"/>
  <c r="R1745" i="9" s="1"/>
  <c r="M1745" i="9"/>
  <c r="S1745" i="9" s="1"/>
  <c r="N1745" i="9"/>
  <c r="T1745" i="9" s="1"/>
  <c r="L1746" i="9"/>
  <c r="R1746" i="9" s="1"/>
  <c r="M1746" i="9"/>
  <c r="S1746" i="9" s="1"/>
  <c r="N1746" i="9"/>
  <c r="T1746" i="9" s="1"/>
  <c r="L1747" i="9"/>
  <c r="R1747" i="9" s="1"/>
  <c r="M1747" i="9"/>
  <c r="S1747" i="9" s="1"/>
  <c r="N1747" i="9"/>
  <c r="T1747" i="9" s="1"/>
  <c r="L1748" i="9"/>
  <c r="R1748" i="9" s="1"/>
  <c r="M1748" i="9"/>
  <c r="S1748" i="9" s="1"/>
  <c r="N1748" i="9"/>
  <c r="T1748" i="9" s="1"/>
  <c r="L1749" i="9"/>
  <c r="R1749" i="9" s="1"/>
  <c r="M1749" i="9"/>
  <c r="S1749" i="9" s="1"/>
  <c r="N1749" i="9"/>
  <c r="T1749" i="9" s="1"/>
  <c r="L1750" i="9"/>
  <c r="R1750" i="9" s="1"/>
  <c r="M1750" i="9"/>
  <c r="S1750" i="9" s="1"/>
  <c r="N1750" i="9"/>
  <c r="T1750" i="9" s="1"/>
  <c r="L1751" i="9"/>
  <c r="R1751" i="9" s="1"/>
  <c r="M1751" i="9"/>
  <c r="S1751" i="9" s="1"/>
  <c r="N1751" i="9"/>
  <c r="T1751" i="9" s="1"/>
  <c r="L1752" i="9"/>
  <c r="R1752" i="9" s="1"/>
  <c r="M1752" i="9"/>
  <c r="S1752" i="9" s="1"/>
  <c r="N1752" i="9"/>
  <c r="T1752" i="9" s="1"/>
  <c r="L1753" i="9"/>
  <c r="R1753" i="9" s="1"/>
  <c r="M1753" i="9"/>
  <c r="S1753" i="9" s="1"/>
  <c r="N1753" i="9"/>
  <c r="T1753" i="9" s="1"/>
  <c r="L1756" i="9"/>
  <c r="R1756" i="9" s="1"/>
  <c r="M1756" i="9"/>
  <c r="S1756" i="9" s="1"/>
  <c r="N1756" i="9"/>
  <c r="T1756" i="9" s="1"/>
  <c r="L1757" i="9"/>
  <c r="R1757" i="9" s="1"/>
  <c r="M1757" i="9"/>
  <c r="S1757" i="9" s="1"/>
  <c r="N1757" i="9"/>
  <c r="T1757" i="9" s="1"/>
  <c r="L1758" i="9"/>
  <c r="R1758" i="9" s="1"/>
  <c r="M1758" i="9"/>
  <c r="S1758" i="9" s="1"/>
  <c r="N1758" i="9"/>
  <c r="T1758" i="9" s="1"/>
  <c r="L1759" i="9"/>
  <c r="R1759" i="9" s="1"/>
  <c r="M1759" i="9"/>
  <c r="S1759" i="9" s="1"/>
  <c r="N1759" i="9"/>
  <c r="T1759" i="9" s="1"/>
  <c r="L1760" i="9"/>
  <c r="R1760" i="9" s="1"/>
  <c r="M1760" i="9"/>
  <c r="S1760" i="9" s="1"/>
  <c r="N1760" i="9"/>
  <c r="T1760" i="9" s="1"/>
  <c r="L1761" i="9"/>
  <c r="R1761" i="9" s="1"/>
  <c r="M1761" i="9"/>
  <c r="S1761" i="9" s="1"/>
  <c r="N1761" i="9"/>
  <c r="T1761" i="9" s="1"/>
  <c r="L1762" i="9"/>
  <c r="R1762" i="9" s="1"/>
  <c r="M1762" i="9"/>
  <c r="S1762" i="9" s="1"/>
  <c r="N1762" i="9"/>
  <c r="T1762" i="9" s="1"/>
  <c r="L1763" i="9"/>
  <c r="R1763" i="9" s="1"/>
  <c r="M1763" i="9"/>
  <c r="S1763" i="9" s="1"/>
  <c r="N1763" i="9"/>
  <c r="T1763" i="9" s="1"/>
  <c r="L1764" i="9"/>
  <c r="R1764" i="9" s="1"/>
  <c r="M1764" i="9"/>
  <c r="S1764" i="9" s="1"/>
  <c r="N1764" i="9"/>
  <c r="T1764" i="9" s="1"/>
  <c r="L1765" i="9"/>
  <c r="R1765" i="9" s="1"/>
  <c r="M1765" i="9"/>
  <c r="S1765" i="9" s="1"/>
  <c r="N1765" i="9"/>
  <c r="T1765" i="9" s="1"/>
  <c r="L1768" i="9"/>
  <c r="R1768" i="9" s="1"/>
  <c r="M1768" i="9"/>
  <c r="S1768" i="9" s="1"/>
  <c r="N1768" i="9"/>
  <c r="T1768" i="9" s="1"/>
  <c r="L1769" i="9"/>
  <c r="R1769" i="9" s="1"/>
  <c r="M1769" i="9"/>
  <c r="S1769" i="9" s="1"/>
  <c r="N1769" i="9"/>
  <c r="T1769" i="9" s="1"/>
  <c r="L1770" i="9"/>
  <c r="R1770" i="9" s="1"/>
  <c r="M1770" i="9"/>
  <c r="S1770" i="9" s="1"/>
  <c r="N1770" i="9"/>
  <c r="T1770" i="9" s="1"/>
  <c r="L1771" i="9"/>
  <c r="R1771" i="9" s="1"/>
  <c r="M1771" i="9"/>
  <c r="S1771" i="9" s="1"/>
  <c r="N1771" i="9"/>
  <c r="T1771" i="9" s="1"/>
  <c r="L1772" i="9"/>
  <c r="R1772" i="9" s="1"/>
  <c r="M1772" i="9"/>
  <c r="S1772" i="9" s="1"/>
  <c r="N1772" i="9"/>
  <c r="T1772" i="9" s="1"/>
  <c r="L1773" i="9"/>
  <c r="R1773" i="9" s="1"/>
  <c r="M1773" i="9"/>
  <c r="S1773" i="9" s="1"/>
  <c r="N1773" i="9"/>
  <c r="T1773" i="9" s="1"/>
  <c r="L1774" i="9"/>
  <c r="R1774" i="9" s="1"/>
  <c r="M1774" i="9"/>
  <c r="S1774" i="9" s="1"/>
  <c r="N1774" i="9"/>
  <c r="T1774" i="9" s="1"/>
  <c r="L1775" i="9"/>
  <c r="R1775" i="9" s="1"/>
  <c r="M1775" i="9"/>
  <c r="S1775" i="9" s="1"/>
  <c r="N1775" i="9"/>
  <c r="T1775" i="9" s="1"/>
  <c r="L1776" i="9"/>
  <c r="R1776" i="9" s="1"/>
  <c r="M1776" i="9"/>
  <c r="S1776" i="9" s="1"/>
  <c r="N1776" i="9"/>
  <c r="T1776" i="9" s="1"/>
  <c r="L1777" i="9"/>
  <c r="R1777" i="9" s="1"/>
  <c r="M1777" i="9"/>
  <c r="S1777" i="9" s="1"/>
  <c r="N1777" i="9"/>
  <c r="T1777" i="9" s="1"/>
  <c r="L1782" i="9"/>
  <c r="R1782" i="9" s="1"/>
  <c r="M1782" i="9"/>
  <c r="S1782" i="9" s="1"/>
  <c r="N1782" i="9"/>
  <c r="T1782" i="9" s="1"/>
  <c r="L1786" i="9"/>
  <c r="R1786" i="9" s="1"/>
  <c r="M1786" i="9"/>
  <c r="S1786" i="9" s="1"/>
  <c r="N1786" i="9"/>
  <c r="T1786" i="9" s="1"/>
  <c r="L1789" i="9"/>
  <c r="R1789" i="9" s="1"/>
  <c r="M1789" i="9"/>
  <c r="S1789" i="9" s="1"/>
  <c r="N1789" i="9"/>
  <c r="T1789" i="9" s="1"/>
  <c r="L1792" i="9"/>
  <c r="R1792" i="9" s="1"/>
  <c r="M1792" i="9"/>
  <c r="S1792" i="9" s="1"/>
  <c r="N1792" i="9"/>
  <c r="T1792" i="9" s="1"/>
  <c r="L1798" i="9"/>
  <c r="R1798" i="9" s="1"/>
  <c r="M1798" i="9"/>
  <c r="S1798" i="9" s="1"/>
  <c r="N1798" i="9"/>
  <c r="T1798" i="9" s="1"/>
  <c r="L1799" i="9"/>
  <c r="R1799" i="9" s="1"/>
  <c r="M1799" i="9"/>
  <c r="S1799" i="9" s="1"/>
  <c r="N1799" i="9"/>
  <c r="T1799" i="9" s="1"/>
  <c r="L1802" i="9"/>
  <c r="R1802" i="9" s="1"/>
  <c r="M1802" i="9"/>
  <c r="S1802" i="9" s="1"/>
  <c r="N1802" i="9"/>
  <c r="T1802" i="9" s="1"/>
  <c r="L1807" i="9"/>
  <c r="R1807" i="9" s="1"/>
  <c r="M1807" i="9"/>
  <c r="S1807" i="9" s="1"/>
  <c r="N1807" i="9"/>
  <c r="T1807" i="9" s="1"/>
  <c r="L1812" i="9"/>
  <c r="R1812" i="9" s="1"/>
  <c r="M1812" i="9"/>
  <c r="S1812" i="9" s="1"/>
  <c r="N1812" i="9"/>
  <c r="T1812" i="9" s="1"/>
  <c r="L1816" i="9"/>
  <c r="R1816" i="9" s="1"/>
  <c r="M1816" i="9"/>
  <c r="S1816" i="9" s="1"/>
  <c r="N1816" i="9"/>
  <c r="T1816" i="9" s="1"/>
  <c r="L1817" i="9"/>
  <c r="R1817" i="9" s="1"/>
  <c r="M1817" i="9"/>
  <c r="S1817" i="9" s="1"/>
  <c r="N1817" i="9"/>
  <c r="T1817" i="9" s="1"/>
  <c r="K1815" i="9"/>
  <c r="K1814" i="9" s="1"/>
  <c r="K1813" i="9" s="1"/>
  <c r="J1815" i="9"/>
  <c r="J1814" i="9" s="1"/>
  <c r="J1813" i="9" s="1"/>
  <c r="I1815" i="9"/>
  <c r="I1814" i="9" s="1"/>
  <c r="I1813" i="9" s="1"/>
  <c r="K1811" i="9"/>
  <c r="K1810" i="9" s="1"/>
  <c r="K1809" i="9" s="1"/>
  <c r="J1811" i="9"/>
  <c r="J1810" i="9" s="1"/>
  <c r="J1809" i="9" s="1"/>
  <c r="I1811" i="9"/>
  <c r="I1810" i="9" s="1"/>
  <c r="K1806" i="9"/>
  <c r="K1805" i="9" s="1"/>
  <c r="K1804" i="9" s="1"/>
  <c r="K1803" i="9" s="1"/>
  <c r="J1806" i="9"/>
  <c r="J1805" i="9" s="1"/>
  <c r="J1804" i="9" s="1"/>
  <c r="J1803" i="9" s="1"/>
  <c r="I1806" i="9"/>
  <c r="I1805" i="9" s="1"/>
  <c r="I1804" i="9" s="1"/>
  <c r="I1803" i="9" s="1"/>
  <c r="K1801" i="9"/>
  <c r="K1800" i="9" s="1"/>
  <c r="J1801" i="9"/>
  <c r="J1800" i="9" s="1"/>
  <c r="I1801" i="9"/>
  <c r="K1797" i="9"/>
  <c r="K1796" i="9" s="1"/>
  <c r="J1797" i="9"/>
  <c r="J1796" i="9" s="1"/>
  <c r="I1797" i="9"/>
  <c r="I1796" i="9" s="1"/>
  <c r="K1791" i="9"/>
  <c r="K1790" i="9" s="1"/>
  <c r="J1791" i="9"/>
  <c r="J1790" i="9" s="1"/>
  <c r="I1791" i="9"/>
  <c r="I1790" i="9" s="1"/>
  <c r="K1788" i="9"/>
  <c r="K1787" i="9" s="1"/>
  <c r="J1788" i="9"/>
  <c r="J1787" i="9" s="1"/>
  <c r="I1788" i="9"/>
  <c r="I1787" i="9" s="1"/>
  <c r="K1785" i="9"/>
  <c r="K1784" i="9" s="1"/>
  <c r="J1785" i="9"/>
  <c r="J1784" i="9" s="1"/>
  <c r="I1785" i="9"/>
  <c r="K1781" i="9"/>
  <c r="K1780" i="9" s="1"/>
  <c r="K1779" i="9" s="1"/>
  <c r="J1781" i="9"/>
  <c r="J1780" i="9" s="1"/>
  <c r="J1779" i="9" s="1"/>
  <c r="I1781" i="9"/>
  <c r="K1767" i="9"/>
  <c r="K1766" i="9" s="1"/>
  <c r="J1767" i="9"/>
  <c r="J1766" i="9" s="1"/>
  <c r="I1767" i="9"/>
  <c r="I1766" i="9" s="1"/>
  <c r="K1755" i="9"/>
  <c r="J1755" i="9"/>
  <c r="J1754" i="9" s="1"/>
  <c r="I1755" i="9"/>
  <c r="I1754" i="9" s="1"/>
  <c r="K1744" i="9"/>
  <c r="K1743" i="9" s="1"/>
  <c r="J1744" i="9"/>
  <c r="J1743" i="9" s="1"/>
  <c r="I1744" i="9"/>
  <c r="I1743" i="9" s="1"/>
  <c r="K1731" i="9"/>
  <c r="J1731" i="9"/>
  <c r="I1731" i="9"/>
  <c r="I1730" i="9" s="1"/>
  <c r="I1729" i="9" s="1"/>
  <c r="K1726" i="9"/>
  <c r="K1725" i="9" s="1"/>
  <c r="J1726" i="9"/>
  <c r="J1725" i="9" s="1"/>
  <c r="I1726" i="9"/>
  <c r="I1725" i="9" s="1"/>
  <c r="K1723" i="9"/>
  <c r="K1722" i="9" s="1"/>
  <c r="J1723" i="9"/>
  <c r="J1722" i="9" s="1"/>
  <c r="I1723" i="9"/>
  <c r="I1722" i="9" s="1"/>
  <c r="K1720" i="9"/>
  <c r="K1719" i="9" s="1"/>
  <c r="J1720" i="9"/>
  <c r="J1719" i="9" s="1"/>
  <c r="I1720" i="9"/>
  <c r="I1719" i="9" s="1"/>
  <c r="K1716" i="9"/>
  <c r="K1715" i="9" s="1"/>
  <c r="K1714" i="9" s="1"/>
  <c r="J1716" i="9"/>
  <c r="J1715" i="9" s="1"/>
  <c r="J1714" i="9" s="1"/>
  <c r="I1716" i="9"/>
  <c r="I1715" i="9" s="1"/>
  <c r="I1714" i="9" s="1"/>
  <c r="K1711" i="9"/>
  <c r="K1710" i="9" s="1"/>
  <c r="K1709" i="9" s="1"/>
  <c r="K1708" i="9" s="1"/>
  <c r="J1711" i="9"/>
  <c r="J1710" i="9" s="1"/>
  <c r="J1709" i="9" s="1"/>
  <c r="J1708" i="9" s="1"/>
  <c r="I1711" i="9"/>
  <c r="I1710" i="9" s="1"/>
  <c r="I1709" i="9" s="1"/>
  <c r="I1708" i="9" s="1"/>
  <c r="K1705" i="9"/>
  <c r="K1704" i="9" s="1"/>
  <c r="J1705" i="9"/>
  <c r="J1704" i="9" s="1"/>
  <c r="I1705" i="9"/>
  <c r="K1702" i="9"/>
  <c r="K1701" i="9" s="1"/>
  <c r="J1702" i="9"/>
  <c r="J1701" i="9" s="1"/>
  <c r="I1702" i="9"/>
  <c r="I1701" i="9" s="1"/>
  <c r="K1699" i="9"/>
  <c r="K1698" i="9" s="1"/>
  <c r="J1699" i="9"/>
  <c r="J1698" i="9" s="1"/>
  <c r="I1699" i="9"/>
  <c r="I1698" i="9" s="1"/>
  <c r="K1695" i="9"/>
  <c r="K1694" i="9" s="1"/>
  <c r="K1693" i="9" s="1"/>
  <c r="J1695" i="9"/>
  <c r="J1694" i="9" s="1"/>
  <c r="J1693" i="9" s="1"/>
  <c r="I1695" i="9"/>
  <c r="I1694" i="9" s="1"/>
  <c r="K1690" i="9"/>
  <c r="K1689" i="9" s="1"/>
  <c r="K1688" i="9" s="1"/>
  <c r="K1687" i="9" s="1"/>
  <c r="J1690" i="9"/>
  <c r="J1689" i="9" s="1"/>
  <c r="J1688" i="9" s="1"/>
  <c r="J1687" i="9" s="1"/>
  <c r="I1690" i="9"/>
  <c r="I1689" i="9" s="1"/>
  <c r="I1688" i="9" s="1"/>
  <c r="I1687" i="9" s="1"/>
  <c r="K1684" i="9"/>
  <c r="K1683" i="9" s="1"/>
  <c r="J1684" i="9"/>
  <c r="J1683" i="9" s="1"/>
  <c r="I1684" i="9"/>
  <c r="I1683" i="9" s="1"/>
  <c r="K1681" i="9"/>
  <c r="K1680" i="9" s="1"/>
  <c r="J1681" i="9"/>
  <c r="J1680" i="9" s="1"/>
  <c r="I1681" i="9"/>
  <c r="K1678" i="9"/>
  <c r="K1677" i="9" s="1"/>
  <c r="J1678" i="9"/>
  <c r="J1677" i="9" s="1"/>
  <c r="I1678" i="9"/>
  <c r="K1674" i="9"/>
  <c r="K1673" i="9" s="1"/>
  <c r="K1672" i="9" s="1"/>
  <c r="J1674" i="9"/>
  <c r="J1673" i="9" s="1"/>
  <c r="J1672" i="9" s="1"/>
  <c r="I1674" i="9"/>
  <c r="I1673" i="9" s="1"/>
  <c r="I1672" i="9" s="1"/>
  <c r="K1669" i="9"/>
  <c r="K1668" i="9" s="1"/>
  <c r="K1667" i="9" s="1"/>
  <c r="K1666" i="9" s="1"/>
  <c r="J1669" i="9"/>
  <c r="J1668" i="9" s="1"/>
  <c r="J1667" i="9" s="1"/>
  <c r="J1666" i="9" s="1"/>
  <c r="I1669" i="9"/>
  <c r="K1664" i="9"/>
  <c r="K1663" i="9" s="1"/>
  <c r="K1662" i="9" s="1"/>
  <c r="K1661" i="9" s="1"/>
  <c r="J1664" i="9"/>
  <c r="J1663" i="9" s="1"/>
  <c r="J1662" i="9" s="1"/>
  <c r="J1661" i="9" s="1"/>
  <c r="I1664" i="9"/>
  <c r="I1663" i="9" s="1"/>
  <c r="I1662" i="9" s="1"/>
  <c r="I1661" i="9" s="1"/>
  <c r="K1658" i="9"/>
  <c r="J1658" i="9"/>
  <c r="I1658" i="9"/>
  <c r="K1656" i="9"/>
  <c r="J1656" i="9"/>
  <c r="I1656" i="9"/>
  <c r="K1652" i="9"/>
  <c r="K1651" i="9" s="1"/>
  <c r="J1652" i="9"/>
  <c r="J1651" i="9" s="1"/>
  <c r="I1652" i="9"/>
  <c r="I1651" i="9" s="1"/>
  <c r="K1649" i="9"/>
  <c r="K1648" i="9" s="1"/>
  <c r="J1649" i="9"/>
  <c r="J1648" i="9" s="1"/>
  <c r="I1649" i="9"/>
  <c r="I1648" i="9" s="1"/>
  <c r="K1646" i="9"/>
  <c r="K1645" i="9" s="1"/>
  <c r="J1646" i="9"/>
  <c r="J1645" i="9" s="1"/>
  <c r="I1646" i="9"/>
  <c r="I1645" i="9" s="1"/>
  <c r="K1642" i="9"/>
  <c r="K1641" i="9" s="1"/>
  <c r="K1640" i="9" s="1"/>
  <c r="J1642" i="9"/>
  <c r="J1641" i="9" s="1"/>
  <c r="J1640" i="9" s="1"/>
  <c r="I1642" i="9"/>
  <c r="K1637" i="9"/>
  <c r="K1636" i="9" s="1"/>
  <c r="K1635" i="9" s="1"/>
  <c r="J1637" i="9"/>
  <c r="J1636" i="9" s="1"/>
  <c r="J1635" i="9" s="1"/>
  <c r="I1637" i="9"/>
  <c r="I1636" i="9" s="1"/>
  <c r="I1635" i="9" s="1"/>
  <c r="K1633" i="9"/>
  <c r="K1632" i="9" s="1"/>
  <c r="K1631" i="9" s="1"/>
  <c r="J1633" i="9"/>
  <c r="J1632" i="9" s="1"/>
  <c r="J1631" i="9" s="1"/>
  <c r="I1633" i="9"/>
  <c r="I1632" i="9" s="1"/>
  <c r="K1628" i="9"/>
  <c r="K1627" i="9" s="1"/>
  <c r="K1626" i="9" s="1"/>
  <c r="K1625" i="9" s="1"/>
  <c r="J1628" i="9"/>
  <c r="J1627" i="9" s="1"/>
  <c r="J1626" i="9" s="1"/>
  <c r="J1625" i="9" s="1"/>
  <c r="I1628" i="9"/>
  <c r="K1620" i="9"/>
  <c r="K1619" i="9" s="1"/>
  <c r="J1620" i="9"/>
  <c r="J1619" i="9" s="1"/>
  <c r="I1620" i="9"/>
  <c r="I1619" i="9" s="1"/>
  <c r="K1617" i="9"/>
  <c r="K1616" i="9" s="1"/>
  <c r="J1617" i="9"/>
  <c r="J1616" i="9" s="1"/>
  <c r="I1617" i="9"/>
  <c r="I1616" i="9" s="1"/>
  <c r="K1613" i="9"/>
  <c r="K1612" i="9" s="1"/>
  <c r="K1611" i="9" s="1"/>
  <c r="J1613" i="9"/>
  <c r="J1612" i="9" s="1"/>
  <c r="J1611" i="9" s="1"/>
  <c r="I1613" i="9"/>
  <c r="I1612" i="9" s="1"/>
  <c r="K1609" i="9"/>
  <c r="K1608" i="9" s="1"/>
  <c r="K1607" i="9" s="1"/>
  <c r="J1609" i="9"/>
  <c r="J1608" i="9" s="1"/>
  <c r="J1607" i="9" s="1"/>
  <c r="I1609" i="9"/>
  <c r="I1608" i="9" s="1"/>
  <c r="I1607" i="9" s="1"/>
  <c r="K1605" i="9"/>
  <c r="K1604" i="9" s="1"/>
  <c r="K1603" i="9" s="1"/>
  <c r="J1605" i="9"/>
  <c r="J1604" i="9" s="1"/>
  <c r="J1603" i="9" s="1"/>
  <c r="I1605" i="9"/>
  <c r="I1604" i="9" s="1"/>
  <c r="K1601" i="9"/>
  <c r="K1600" i="9" s="1"/>
  <c r="J1601" i="9"/>
  <c r="J1600" i="9" s="1"/>
  <c r="I1601" i="9"/>
  <c r="I1600" i="9" s="1"/>
  <c r="K1598" i="9"/>
  <c r="K1597" i="9" s="1"/>
  <c r="J1598" i="9"/>
  <c r="J1597" i="9" s="1"/>
  <c r="I1598" i="9"/>
  <c r="K1594" i="9"/>
  <c r="K1593" i="9" s="1"/>
  <c r="K1592" i="9" s="1"/>
  <c r="J1594" i="9"/>
  <c r="J1593" i="9" s="1"/>
  <c r="J1592" i="9" s="1"/>
  <c r="I1594" i="9"/>
  <c r="I1593" i="9" s="1"/>
  <c r="I1592" i="9" s="1"/>
  <c r="K1590" i="9"/>
  <c r="K1589" i="9" s="1"/>
  <c r="K1588" i="9" s="1"/>
  <c r="J1590" i="9"/>
  <c r="J1589" i="9" s="1"/>
  <c r="J1588" i="9" s="1"/>
  <c r="I1590" i="9"/>
  <c r="K1586" i="9"/>
  <c r="K1585" i="9" s="1"/>
  <c r="J1586" i="9"/>
  <c r="J1585" i="9" s="1"/>
  <c r="I1586" i="9"/>
  <c r="K1583" i="9"/>
  <c r="K1582" i="9" s="1"/>
  <c r="J1583" i="9"/>
  <c r="J1582" i="9" s="1"/>
  <c r="I1583" i="9"/>
  <c r="K1579" i="9"/>
  <c r="K1578" i="9" s="1"/>
  <c r="K1577" i="9" s="1"/>
  <c r="J1579" i="9"/>
  <c r="J1578" i="9" s="1"/>
  <c r="J1577" i="9" s="1"/>
  <c r="I1579" i="9"/>
  <c r="I1578" i="9" s="1"/>
  <c r="K1575" i="9"/>
  <c r="K1574" i="9" s="1"/>
  <c r="J1575" i="9"/>
  <c r="J1574" i="9" s="1"/>
  <c r="I1575" i="9"/>
  <c r="K1572" i="9"/>
  <c r="K1571" i="9" s="1"/>
  <c r="J1572" i="9"/>
  <c r="J1571" i="9" s="1"/>
  <c r="I1572" i="9"/>
  <c r="I1571" i="9" s="1"/>
  <c r="K1569" i="9"/>
  <c r="K1568" i="9" s="1"/>
  <c r="J1569" i="9"/>
  <c r="J1568" i="9" s="1"/>
  <c r="I1569" i="9"/>
  <c r="I1568" i="9" s="1"/>
  <c r="K1566" i="9"/>
  <c r="K1565" i="9" s="1"/>
  <c r="J1566" i="9"/>
  <c r="J1565" i="9" s="1"/>
  <c r="I1566" i="9"/>
  <c r="K1562" i="9"/>
  <c r="K1561" i="9" s="1"/>
  <c r="J1562" i="9"/>
  <c r="J1561" i="9" s="1"/>
  <c r="I1562" i="9"/>
  <c r="K1559" i="9"/>
  <c r="K1558" i="9" s="1"/>
  <c r="J1559" i="9"/>
  <c r="J1558" i="9" s="1"/>
  <c r="I1559" i="9"/>
  <c r="K1556" i="9"/>
  <c r="K1555" i="9" s="1"/>
  <c r="J1556" i="9"/>
  <c r="J1555" i="9" s="1"/>
  <c r="I1556" i="9"/>
  <c r="K1553" i="9"/>
  <c r="K1552" i="9" s="1"/>
  <c r="J1553" i="9"/>
  <c r="J1552" i="9" s="1"/>
  <c r="I1553" i="9"/>
  <c r="I1552" i="9" s="1"/>
  <c r="K1549" i="9"/>
  <c r="K1548" i="9" s="1"/>
  <c r="K1547" i="9" s="1"/>
  <c r="J1549" i="9"/>
  <c r="J1548" i="9" s="1"/>
  <c r="J1547" i="9" s="1"/>
  <c r="I1549" i="9"/>
  <c r="I1548" i="9" s="1"/>
  <c r="K1545" i="9"/>
  <c r="K1544" i="9" s="1"/>
  <c r="J1545" i="9"/>
  <c r="J1544" i="9" s="1"/>
  <c r="I1545" i="9"/>
  <c r="I1544" i="9" s="1"/>
  <c r="K1541" i="9"/>
  <c r="J1541" i="9"/>
  <c r="I1541" i="9"/>
  <c r="K1536" i="9"/>
  <c r="J1536" i="9"/>
  <c r="I1536" i="9"/>
  <c r="K1533" i="9"/>
  <c r="K1532" i="9" s="1"/>
  <c r="J1533" i="9"/>
  <c r="J1532" i="9" s="1"/>
  <c r="I1533" i="9"/>
  <c r="I1532" i="9" s="1"/>
  <c r="K1530" i="9"/>
  <c r="J1530" i="9"/>
  <c r="I1530" i="9"/>
  <c r="K1528" i="9"/>
  <c r="J1528" i="9"/>
  <c r="I1528" i="9"/>
  <c r="K1491" i="9"/>
  <c r="K1490" i="9" s="1"/>
  <c r="K1489" i="9" s="1"/>
  <c r="J1491" i="9"/>
  <c r="J1490" i="9" s="1"/>
  <c r="J1489" i="9" s="1"/>
  <c r="I1491" i="9"/>
  <c r="K1487" i="9"/>
  <c r="K1486" i="9" s="1"/>
  <c r="K1485" i="9" s="1"/>
  <c r="J1487" i="9"/>
  <c r="J1486" i="9" s="1"/>
  <c r="J1485" i="9" s="1"/>
  <c r="I1487" i="9"/>
  <c r="K1483" i="9"/>
  <c r="K1482" i="9" s="1"/>
  <c r="K1481" i="9" s="1"/>
  <c r="J1483" i="9"/>
  <c r="J1482" i="9" s="1"/>
  <c r="J1481" i="9" s="1"/>
  <c r="I1483" i="9"/>
  <c r="K1479" i="9"/>
  <c r="K1478" i="9" s="1"/>
  <c r="K1477" i="9" s="1"/>
  <c r="J1479" i="9"/>
  <c r="J1478" i="9" s="1"/>
  <c r="J1477" i="9" s="1"/>
  <c r="I1479" i="9"/>
  <c r="I1478" i="9" s="1"/>
  <c r="I1477" i="9" s="1"/>
  <c r="K1475" i="9"/>
  <c r="K1474" i="9" s="1"/>
  <c r="K1473" i="9" s="1"/>
  <c r="J1475" i="9"/>
  <c r="J1474" i="9" s="1"/>
  <c r="J1473" i="9" s="1"/>
  <c r="I1475" i="9"/>
  <c r="K1471" i="9"/>
  <c r="K1470" i="9" s="1"/>
  <c r="K1469" i="9" s="1"/>
  <c r="J1471" i="9"/>
  <c r="J1470" i="9" s="1"/>
  <c r="J1469" i="9" s="1"/>
  <c r="I1471" i="9"/>
  <c r="K1467" i="9"/>
  <c r="K1466" i="9" s="1"/>
  <c r="K1465" i="9" s="1"/>
  <c r="J1467" i="9"/>
  <c r="J1466" i="9" s="1"/>
  <c r="J1465" i="9" s="1"/>
  <c r="I1467" i="9"/>
  <c r="K1462" i="9"/>
  <c r="K1461" i="9" s="1"/>
  <c r="K1460" i="9" s="1"/>
  <c r="K1459" i="9" s="1"/>
  <c r="J1462" i="9"/>
  <c r="J1461" i="9" s="1"/>
  <c r="J1460" i="9" s="1"/>
  <c r="J1459" i="9" s="1"/>
  <c r="I1462" i="9"/>
  <c r="K1457" i="9"/>
  <c r="K1456" i="9" s="1"/>
  <c r="J1457" i="9"/>
  <c r="J1456" i="9" s="1"/>
  <c r="I1457" i="9"/>
  <c r="K1452" i="9"/>
  <c r="J1452" i="9"/>
  <c r="I1452" i="9"/>
  <c r="K1449" i="9"/>
  <c r="J1449" i="9"/>
  <c r="I1449" i="9"/>
  <c r="K1446" i="9"/>
  <c r="J1446" i="9"/>
  <c r="I1446" i="9"/>
  <c r="K1443" i="9"/>
  <c r="K1442" i="9" s="1"/>
  <c r="J1443" i="9"/>
  <c r="J1442" i="9" s="1"/>
  <c r="I1443" i="9"/>
  <c r="K1435" i="9"/>
  <c r="K1434" i="9" s="1"/>
  <c r="J1435" i="9"/>
  <c r="J1434" i="9" s="1"/>
  <c r="I1435" i="9"/>
  <c r="I1434" i="9" s="1"/>
  <c r="K1431" i="9"/>
  <c r="J1431" i="9"/>
  <c r="I1431" i="9"/>
  <c r="K1429" i="9"/>
  <c r="J1429" i="9"/>
  <c r="I1429" i="9"/>
  <c r="K1424" i="9"/>
  <c r="K1423" i="9" s="1"/>
  <c r="K1422" i="9" s="1"/>
  <c r="J1424" i="9"/>
  <c r="J1423" i="9" s="1"/>
  <c r="J1422" i="9" s="1"/>
  <c r="I1424" i="9"/>
  <c r="K1420" i="9"/>
  <c r="K1419" i="9" s="1"/>
  <c r="J1420" i="9"/>
  <c r="J1419" i="9" s="1"/>
  <c r="I1420" i="9"/>
  <c r="K1417" i="9"/>
  <c r="K1416" i="9" s="1"/>
  <c r="J1417" i="9"/>
  <c r="J1416" i="9" s="1"/>
  <c r="I1417" i="9"/>
  <c r="K1414" i="9"/>
  <c r="K1413" i="9" s="1"/>
  <c r="J1414" i="9"/>
  <c r="J1413" i="9" s="1"/>
  <c r="I1414" i="9"/>
  <c r="K1409" i="9"/>
  <c r="K1408" i="9" s="1"/>
  <c r="K1407" i="9" s="1"/>
  <c r="K1406" i="9" s="1"/>
  <c r="J1409" i="9"/>
  <c r="J1408" i="9" s="1"/>
  <c r="J1407" i="9" s="1"/>
  <c r="J1406" i="9" s="1"/>
  <c r="I1409" i="9"/>
  <c r="I1408" i="9" s="1"/>
  <c r="I1407" i="9" s="1"/>
  <c r="K1404" i="9"/>
  <c r="K1403" i="9" s="1"/>
  <c r="K1402" i="9" s="1"/>
  <c r="J1404" i="9"/>
  <c r="J1403" i="9" s="1"/>
  <c r="J1402" i="9" s="1"/>
  <c r="I1404" i="9"/>
  <c r="I1403" i="9" s="1"/>
  <c r="K1400" i="9"/>
  <c r="K1399" i="9" s="1"/>
  <c r="J1400" i="9"/>
  <c r="J1399" i="9" s="1"/>
  <c r="I1400" i="9"/>
  <c r="K1397" i="9"/>
  <c r="K1396" i="9" s="1"/>
  <c r="J1397" i="9"/>
  <c r="J1396" i="9" s="1"/>
  <c r="I1397" i="9"/>
  <c r="K1394" i="9"/>
  <c r="K1393" i="9" s="1"/>
  <c r="J1394" i="9"/>
  <c r="J1393" i="9" s="1"/>
  <c r="I1394" i="9"/>
  <c r="K1389" i="9"/>
  <c r="K1388" i="9" s="1"/>
  <c r="K1387" i="9" s="1"/>
  <c r="K1386" i="9" s="1"/>
  <c r="J1389" i="9"/>
  <c r="J1388" i="9" s="1"/>
  <c r="J1387" i="9" s="1"/>
  <c r="J1386" i="9" s="1"/>
  <c r="I1389" i="9"/>
  <c r="K1384" i="9"/>
  <c r="K1383" i="9" s="1"/>
  <c r="K1382" i="9" s="1"/>
  <c r="K1381" i="9" s="1"/>
  <c r="J1384" i="9"/>
  <c r="J1383" i="9" s="1"/>
  <c r="J1382" i="9" s="1"/>
  <c r="J1381" i="9" s="1"/>
  <c r="I1384" i="9"/>
  <c r="K1378" i="9"/>
  <c r="K1377" i="9" s="1"/>
  <c r="K1376" i="9" s="1"/>
  <c r="J1378" i="9"/>
  <c r="J1377" i="9" s="1"/>
  <c r="J1376" i="9" s="1"/>
  <c r="I1378" i="9"/>
  <c r="I1377" i="9" s="1"/>
  <c r="I1376" i="9" s="1"/>
  <c r="K1374" i="9"/>
  <c r="K1373" i="9" s="1"/>
  <c r="K1372" i="9" s="1"/>
  <c r="J1374" i="9"/>
  <c r="J1373" i="9" s="1"/>
  <c r="J1372" i="9" s="1"/>
  <c r="I1374" i="9"/>
  <c r="K1370" i="9"/>
  <c r="K1369" i="9" s="1"/>
  <c r="J1370" i="9"/>
  <c r="J1369" i="9" s="1"/>
  <c r="I1370" i="9"/>
  <c r="I1369" i="9" s="1"/>
  <c r="K1367" i="9"/>
  <c r="K1366" i="9" s="1"/>
  <c r="J1367" i="9"/>
  <c r="J1366" i="9" s="1"/>
  <c r="I1367" i="9"/>
  <c r="K1364" i="9"/>
  <c r="K1363" i="9" s="1"/>
  <c r="J1364" i="9"/>
  <c r="J1363" i="9" s="1"/>
  <c r="I1364" i="9"/>
  <c r="I1363" i="9" s="1"/>
  <c r="K1359" i="9"/>
  <c r="K1358" i="9" s="1"/>
  <c r="K1357" i="9" s="1"/>
  <c r="J1359" i="9"/>
  <c r="J1358" i="9" s="1"/>
  <c r="J1357" i="9" s="1"/>
  <c r="I1359" i="9"/>
  <c r="K1355" i="9"/>
  <c r="K1354" i="9" s="1"/>
  <c r="K1353" i="9" s="1"/>
  <c r="J1355" i="9"/>
  <c r="J1354" i="9" s="1"/>
  <c r="J1353" i="9" s="1"/>
  <c r="I1355" i="9"/>
  <c r="K1351" i="9"/>
  <c r="K1350" i="9" s="1"/>
  <c r="K1349" i="9" s="1"/>
  <c r="J1351" i="9"/>
  <c r="J1350" i="9" s="1"/>
  <c r="J1349" i="9" s="1"/>
  <c r="I1351" i="9"/>
  <c r="K1345" i="9"/>
  <c r="K1344" i="9" s="1"/>
  <c r="K1343" i="9" s="1"/>
  <c r="J1345" i="9"/>
  <c r="J1344" i="9" s="1"/>
  <c r="J1343" i="9" s="1"/>
  <c r="I1345" i="9"/>
  <c r="K1341" i="9"/>
  <c r="J1341" i="9"/>
  <c r="I1341" i="9"/>
  <c r="K1339" i="9"/>
  <c r="J1339" i="9"/>
  <c r="I1339" i="9"/>
  <c r="K1336" i="9"/>
  <c r="K1335" i="9" s="1"/>
  <c r="J1336" i="9"/>
  <c r="J1335" i="9" s="1"/>
  <c r="I1336" i="9"/>
  <c r="K1333" i="9"/>
  <c r="K1332" i="9" s="1"/>
  <c r="J1333" i="9"/>
  <c r="J1332" i="9" s="1"/>
  <c r="I1333" i="9"/>
  <c r="K1328" i="9"/>
  <c r="K1327" i="9" s="1"/>
  <c r="K1326" i="9" s="1"/>
  <c r="J1328" i="9"/>
  <c r="J1327" i="9" s="1"/>
  <c r="J1326" i="9" s="1"/>
  <c r="I1328" i="9"/>
  <c r="K1324" i="9"/>
  <c r="K1323" i="9" s="1"/>
  <c r="J1324" i="9"/>
  <c r="J1323" i="9" s="1"/>
  <c r="I1324" i="9"/>
  <c r="K1321" i="9"/>
  <c r="K1320" i="9" s="1"/>
  <c r="J1321" i="9"/>
  <c r="J1320" i="9" s="1"/>
  <c r="I1321" i="9"/>
  <c r="I1320" i="9" s="1"/>
  <c r="K1315" i="9"/>
  <c r="K1314" i="9" s="1"/>
  <c r="K1313" i="9" s="1"/>
  <c r="J1315" i="9"/>
  <c r="J1314" i="9" s="1"/>
  <c r="J1313" i="9" s="1"/>
  <c r="I1315" i="9"/>
  <c r="K1311" i="9"/>
  <c r="K1310" i="9" s="1"/>
  <c r="K1309" i="9" s="1"/>
  <c r="J1311" i="9"/>
  <c r="J1310" i="9" s="1"/>
  <c r="J1309" i="9" s="1"/>
  <c r="I1311" i="9"/>
  <c r="K1307" i="9"/>
  <c r="K1306" i="9" s="1"/>
  <c r="K1305" i="9" s="1"/>
  <c r="J1307" i="9"/>
  <c r="J1306" i="9" s="1"/>
  <c r="J1305" i="9" s="1"/>
  <c r="I1307" i="9"/>
  <c r="K1302" i="9"/>
  <c r="K1301" i="9" s="1"/>
  <c r="J1302" i="9"/>
  <c r="J1301" i="9" s="1"/>
  <c r="I1302" i="9"/>
  <c r="K1299" i="9"/>
  <c r="K1298" i="9" s="1"/>
  <c r="J1299" i="9"/>
  <c r="J1298" i="9" s="1"/>
  <c r="I1299" i="9"/>
  <c r="K1293" i="9"/>
  <c r="K1292" i="9" s="1"/>
  <c r="K1291" i="9" s="1"/>
  <c r="J1293" i="9"/>
  <c r="J1292" i="9" s="1"/>
  <c r="J1291" i="9" s="1"/>
  <c r="I1293" i="9"/>
  <c r="K1289" i="9"/>
  <c r="K1288" i="9" s="1"/>
  <c r="K1287" i="9" s="1"/>
  <c r="J1289" i="9"/>
  <c r="J1288" i="9" s="1"/>
  <c r="J1287" i="9" s="1"/>
  <c r="I1289" i="9"/>
  <c r="K1284" i="9"/>
  <c r="K1283" i="9" s="1"/>
  <c r="K1282" i="9" s="1"/>
  <c r="J1284" i="9"/>
  <c r="J1283" i="9" s="1"/>
  <c r="J1282" i="9" s="1"/>
  <c r="I1284" i="9"/>
  <c r="K1280" i="9"/>
  <c r="K1279" i="9" s="1"/>
  <c r="K1278" i="9" s="1"/>
  <c r="J1280" i="9"/>
  <c r="J1279" i="9" s="1"/>
  <c r="J1278" i="9" s="1"/>
  <c r="I1280" i="9"/>
  <c r="K1276" i="9"/>
  <c r="K1275" i="9" s="1"/>
  <c r="K1274" i="9" s="1"/>
  <c r="J1276" i="9"/>
  <c r="J1275" i="9" s="1"/>
  <c r="J1274" i="9" s="1"/>
  <c r="I1276" i="9"/>
  <c r="K1272" i="9"/>
  <c r="K1271" i="9" s="1"/>
  <c r="K1270" i="9" s="1"/>
  <c r="J1272" i="9"/>
  <c r="J1271" i="9" s="1"/>
  <c r="J1270" i="9" s="1"/>
  <c r="I1272" i="9"/>
  <c r="K1268" i="9"/>
  <c r="K1267" i="9" s="1"/>
  <c r="J1268" i="9"/>
  <c r="J1267" i="9" s="1"/>
  <c r="I1268" i="9"/>
  <c r="K1265" i="9"/>
  <c r="K1264" i="9" s="1"/>
  <c r="J1265" i="9"/>
  <c r="J1264" i="9" s="1"/>
  <c r="I1265" i="9"/>
  <c r="K1261" i="9"/>
  <c r="K1260" i="9" s="1"/>
  <c r="K1259" i="9" s="1"/>
  <c r="J1261" i="9"/>
  <c r="J1260" i="9" s="1"/>
  <c r="J1259" i="9" s="1"/>
  <c r="I1261" i="9"/>
  <c r="K1255" i="9"/>
  <c r="K1254" i="9" s="1"/>
  <c r="K1253" i="9" s="1"/>
  <c r="J1255" i="9"/>
  <c r="J1254" i="9" s="1"/>
  <c r="J1253" i="9" s="1"/>
  <c r="I1255" i="9"/>
  <c r="K1251" i="9"/>
  <c r="K1250" i="9" s="1"/>
  <c r="K1249" i="9" s="1"/>
  <c r="J1251" i="9"/>
  <c r="J1250" i="9" s="1"/>
  <c r="J1249" i="9" s="1"/>
  <c r="I1251" i="9"/>
  <c r="K1247" i="9"/>
  <c r="K1246" i="9" s="1"/>
  <c r="J1247" i="9"/>
  <c r="J1246" i="9" s="1"/>
  <c r="I1247" i="9"/>
  <c r="K1244" i="9"/>
  <c r="K1243" i="9" s="1"/>
  <c r="J1244" i="9"/>
  <c r="J1243" i="9" s="1"/>
  <c r="I1244" i="9"/>
  <c r="K1241" i="9"/>
  <c r="K1240" i="9" s="1"/>
  <c r="J1241" i="9"/>
  <c r="J1240" i="9" s="1"/>
  <c r="I1241" i="9"/>
  <c r="K1236" i="9"/>
  <c r="K1235" i="9" s="1"/>
  <c r="K1234" i="9" s="1"/>
  <c r="J1236" i="9"/>
  <c r="J1235" i="9" s="1"/>
  <c r="J1234" i="9" s="1"/>
  <c r="I1236" i="9"/>
  <c r="K1232" i="9"/>
  <c r="K1231" i="9" s="1"/>
  <c r="K1230" i="9" s="1"/>
  <c r="J1232" i="9"/>
  <c r="J1231" i="9" s="1"/>
  <c r="J1230" i="9" s="1"/>
  <c r="I1232" i="9"/>
  <c r="K1223" i="9"/>
  <c r="K1222" i="9" s="1"/>
  <c r="K1221" i="9" s="1"/>
  <c r="J1223" i="9"/>
  <c r="J1222" i="9" s="1"/>
  <c r="J1221" i="9" s="1"/>
  <c r="I1223" i="9"/>
  <c r="K1219" i="9"/>
  <c r="K1218" i="9" s="1"/>
  <c r="J1219" i="9"/>
  <c r="J1218" i="9" s="1"/>
  <c r="I1219" i="9"/>
  <c r="K1216" i="9"/>
  <c r="K1215" i="9" s="1"/>
  <c r="J1216" i="9"/>
  <c r="J1215" i="9" s="1"/>
  <c r="I1216" i="9"/>
  <c r="K1212" i="9"/>
  <c r="K1211" i="9" s="1"/>
  <c r="K1210" i="9" s="1"/>
  <c r="J1212" i="9"/>
  <c r="J1211" i="9" s="1"/>
  <c r="J1210" i="9" s="1"/>
  <c r="I1212" i="9"/>
  <c r="K1208" i="9"/>
  <c r="K1207" i="9" s="1"/>
  <c r="J1208" i="9"/>
  <c r="J1207" i="9" s="1"/>
  <c r="I1208" i="9"/>
  <c r="K1205" i="9"/>
  <c r="K1204" i="9" s="1"/>
  <c r="J1205" i="9"/>
  <c r="J1204" i="9" s="1"/>
  <c r="I1205" i="9"/>
  <c r="K1202" i="9"/>
  <c r="K1201" i="9" s="1"/>
  <c r="J1202" i="9"/>
  <c r="J1201" i="9" s="1"/>
  <c r="I1202" i="9"/>
  <c r="K1197" i="9"/>
  <c r="K1196" i="9" s="1"/>
  <c r="K1195" i="9" s="1"/>
  <c r="J1197" i="9"/>
  <c r="J1196" i="9" s="1"/>
  <c r="J1195" i="9" s="1"/>
  <c r="I1197" i="9"/>
  <c r="K1193" i="9"/>
  <c r="K1192" i="9" s="1"/>
  <c r="K1191" i="9" s="1"/>
  <c r="J1193" i="9"/>
  <c r="J1192" i="9" s="1"/>
  <c r="J1191" i="9" s="1"/>
  <c r="I1193" i="9"/>
  <c r="K1189" i="9"/>
  <c r="K1188" i="9" s="1"/>
  <c r="K1187" i="9" s="1"/>
  <c r="J1189" i="9"/>
  <c r="J1188" i="9" s="1"/>
  <c r="J1187" i="9" s="1"/>
  <c r="I1189" i="9"/>
  <c r="K1185" i="9"/>
  <c r="K1184" i="9" s="1"/>
  <c r="K1183" i="9" s="1"/>
  <c r="J1185" i="9"/>
  <c r="J1184" i="9" s="1"/>
  <c r="J1183" i="9" s="1"/>
  <c r="I1185" i="9"/>
  <c r="K1181" i="9"/>
  <c r="K1180" i="9" s="1"/>
  <c r="K1179" i="9" s="1"/>
  <c r="J1181" i="9"/>
  <c r="J1180" i="9" s="1"/>
  <c r="J1179" i="9" s="1"/>
  <c r="I1181" i="9"/>
  <c r="K1176" i="9"/>
  <c r="K1175" i="9" s="1"/>
  <c r="K1174" i="9" s="1"/>
  <c r="J1176" i="9"/>
  <c r="J1175" i="9" s="1"/>
  <c r="J1174" i="9" s="1"/>
  <c r="I1176" i="9"/>
  <c r="I1175" i="9" s="1"/>
  <c r="K1168" i="9"/>
  <c r="K1167" i="9" s="1"/>
  <c r="K1166" i="9" s="1"/>
  <c r="J1168" i="9"/>
  <c r="J1167" i="9" s="1"/>
  <c r="J1166" i="9" s="1"/>
  <c r="I1168" i="9"/>
  <c r="K1164" i="9"/>
  <c r="K1163" i="9" s="1"/>
  <c r="K1162" i="9" s="1"/>
  <c r="J1164" i="9"/>
  <c r="J1163" i="9" s="1"/>
  <c r="J1162" i="9" s="1"/>
  <c r="I1164" i="9"/>
  <c r="K1160" i="9"/>
  <c r="K1159" i="9" s="1"/>
  <c r="K1158" i="9" s="1"/>
  <c r="J1160" i="9"/>
  <c r="J1159" i="9" s="1"/>
  <c r="J1158" i="9" s="1"/>
  <c r="I1160" i="9"/>
  <c r="K1156" i="9"/>
  <c r="K1155" i="9" s="1"/>
  <c r="K1154" i="9" s="1"/>
  <c r="J1156" i="9"/>
  <c r="J1155" i="9" s="1"/>
  <c r="J1154" i="9" s="1"/>
  <c r="I1156" i="9"/>
  <c r="I1155" i="9" s="1"/>
  <c r="K1152" i="9"/>
  <c r="K1151" i="9" s="1"/>
  <c r="K1150" i="9" s="1"/>
  <c r="J1152" i="9"/>
  <c r="J1151" i="9" s="1"/>
  <c r="J1150" i="9" s="1"/>
  <c r="I1152" i="9"/>
  <c r="K1148" i="9"/>
  <c r="K1147" i="9" s="1"/>
  <c r="K1146" i="9" s="1"/>
  <c r="J1148" i="9"/>
  <c r="J1147" i="9" s="1"/>
  <c r="J1146" i="9" s="1"/>
  <c r="I1148" i="9"/>
  <c r="K1144" i="9"/>
  <c r="K1143" i="9" s="1"/>
  <c r="K1142" i="9" s="1"/>
  <c r="J1144" i="9"/>
  <c r="J1143" i="9" s="1"/>
  <c r="J1142" i="9" s="1"/>
  <c r="I1144" i="9"/>
  <c r="K1140" i="9"/>
  <c r="K1139" i="9" s="1"/>
  <c r="K1138" i="9" s="1"/>
  <c r="J1140" i="9"/>
  <c r="J1139" i="9" s="1"/>
  <c r="J1138" i="9" s="1"/>
  <c r="I1140" i="9"/>
  <c r="I1139" i="9" s="1"/>
  <c r="K1136" i="9"/>
  <c r="K1135" i="9" s="1"/>
  <c r="J1136" i="9"/>
  <c r="J1135" i="9" s="1"/>
  <c r="I1136" i="9"/>
  <c r="K1133" i="9"/>
  <c r="K1132" i="9" s="1"/>
  <c r="J1133" i="9"/>
  <c r="J1132" i="9" s="1"/>
  <c r="I1133" i="9"/>
  <c r="K1129" i="9"/>
  <c r="K1128" i="9" s="1"/>
  <c r="K1127" i="9" s="1"/>
  <c r="J1129" i="9"/>
  <c r="J1128" i="9" s="1"/>
  <c r="J1127" i="9" s="1"/>
  <c r="I1129" i="9"/>
  <c r="K1125" i="9"/>
  <c r="K1124" i="9" s="1"/>
  <c r="K1123" i="9" s="1"/>
  <c r="J1125" i="9"/>
  <c r="J1124" i="9" s="1"/>
  <c r="J1123" i="9" s="1"/>
  <c r="I1125" i="9"/>
  <c r="K1121" i="9"/>
  <c r="K1120" i="9" s="1"/>
  <c r="K1119" i="9" s="1"/>
  <c r="J1121" i="9"/>
  <c r="J1120" i="9" s="1"/>
  <c r="J1119" i="9" s="1"/>
  <c r="I1121" i="9"/>
  <c r="K1117" i="9"/>
  <c r="K1116" i="9" s="1"/>
  <c r="J1117" i="9"/>
  <c r="J1116" i="9" s="1"/>
  <c r="I1117" i="9"/>
  <c r="K1114" i="9"/>
  <c r="K1113" i="9" s="1"/>
  <c r="J1114" i="9"/>
  <c r="J1113" i="9" s="1"/>
  <c r="I1114" i="9"/>
  <c r="K1111" i="9"/>
  <c r="K1110" i="9" s="1"/>
  <c r="J1111" i="9"/>
  <c r="J1110" i="9" s="1"/>
  <c r="I1111" i="9"/>
  <c r="K1105" i="9"/>
  <c r="K1104" i="9" s="1"/>
  <c r="K1103" i="9" s="1"/>
  <c r="K1102" i="9" s="1"/>
  <c r="J1105" i="9"/>
  <c r="J1104" i="9" s="1"/>
  <c r="J1103" i="9" s="1"/>
  <c r="J1102" i="9" s="1"/>
  <c r="I1105" i="9"/>
  <c r="K1100" i="9"/>
  <c r="K1099" i="9" s="1"/>
  <c r="K1098" i="9" s="1"/>
  <c r="K1097" i="9" s="1"/>
  <c r="J1100" i="9"/>
  <c r="J1099" i="9" s="1"/>
  <c r="J1098" i="9" s="1"/>
  <c r="J1097" i="9" s="1"/>
  <c r="I1100" i="9"/>
  <c r="K1091" i="9"/>
  <c r="K1090" i="9" s="1"/>
  <c r="K1089" i="9" s="1"/>
  <c r="J1091" i="9"/>
  <c r="J1090" i="9" s="1"/>
  <c r="J1089" i="9" s="1"/>
  <c r="I1091" i="9"/>
  <c r="K1087" i="9"/>
  <c r="K1086" i="9" s="1"/>
  <c r="K1085" i="9" s="1"/>
  <c r="J1087" i="9"/>
  <c r="J1086" i="9" s="1"/>
  <c r="J1085" i="9" s="1"/>
  <c r="I1087" i="9"/>
  <c r="K1080" i="9"/>
  <c r="K1079" i="9" s="1"/>
  <c r="K1078" i="9" s="1"/>
  <c r="J1080" i="9"/>
  <c r="J1079" i="9" s="1"/>
  <c r="J1078" i="9" s="1"/>
  <c r="I1080" i="9"/>
  <c r="K1076" i="9"/>
  <c r="K1075" i="9" s="1"/>
  <c r="K1074" i="9" s="1"/>
  <c r="J1076" i="9"/>
  <c r="J1075" i="9" s="1"/>
  <c r="J1074" i="9" s="1"/>
  <c r="I1076" i="9"/>
  <c r="K1068" i="9"/>
  <c r="K1067" i="9" s="1"/>
  <c r="K1066" i="9" s="1"/>
  <c r="J1068" i="9"/>
  <c r="J1067" i="9" s="1"/>
  <c r="J1066" i="9" s="1"/>
  <c r="I1068" i="9"/>
  <c r="K1064" i="9"/>
  <c r="K1063" i="9" s="1"/>
  <c r="K1062" i="9" s="1"/>
  <c r="J1064" i="9"/>
  <c r="J1063" i="9" s="1"/>
  <c r="J1062" i="9" s="1"/>
  <c r="I1064" i="9"/>
  <c r="K1060" i="9"/>
  <c r="K1059" i="9" s="1"/>
  <c r="K1058" i="9" s="1"/>
  <c r="J1060" i="9"/>
  <c r="J1059" i="9" s="1"/>
  <c r="J1058" i="9" s="1"/>
  <c r="I1060" i="9"/>
  <c r="K1055" i="9"/>
  <c r="K1054" i="9" s="1"/>
  <c r="J1055" i="9"/>
  <c r="J1054" i="9" s="1"/>
  <c r="I1055" i="9"/>
  <c r="K1052" i="9"/>
  <c r="K1051" i="9" s="1"/>
  <c r="J1052" i="9"/>
  <c r="J1051" i="9" s="1"/>
  <c r="I1052" i="9"/>
  <c r="K1048" i="9"/>
  <c r="K1047" i="9" s="1"/>
  <c r="J1048" i="9"/>
  <c r="J1047" i="9" s="1"/>
  <c r="I1048" i="9"/>
  <c r="K1045" i="9"/>
  <c r="K1044" i="9" s="1"/>
  <c r="J1045" i="9"/>
  <c r="J1044" i="9" s="1"/>
  <c r="I1045" i="9"/>
  <c r="K1042" i="9"/>
  <c r="K1041" i="9" s="1"/>
  <c r="J1042" i="9"/>
  <c r="J1041" i="9" s="1"/>
  <c r="I1042" i="9"/>
  <c r="K1037" i="9"/>
  <c r="K1036" i="9" s="1"/>
  <c r="K1035" i="9" s="1"/>
  <c r="J1037" i="9"/>
  <c r="J1036" i="9" s="1"/>
  <c r="J1035" i="9" s="1"/>
  <c r="I1037" i="9"/>
  <c r="K1033" i="9"/>
  <c r="K1032" i="9" s="1"/>
  <c r="J1033" i="9"/>
  <c r="J1032" i="9" s="1"/>
  <c r="I1033" i="9"/>
  <c r="K1030" i="9"/>
  <c r="K1029" i="9" s="1"/>
  <c r="J1030" i="9"/>
  <c r="J1029" i="9" s="1"/>
  <c r="I1030" i="9"/>
  <c r="K1026" i="9"/>
  <c r="K1025" i="9" s="1"/>
  <c r="J1026" i="9"/>
  <c r="J1025" i="9" s="1"/>
  <c r="I1026" i="9"/>
  <c r="K1023" i="9"/>
  <c r="K1022" i="9" s="1"/>
  <c r="J1023" i="9"/>
  <c r="J1022" i="9" s="1"/>
  <c r="I1023" i="9"/>
  <c r="K1017" i="9"/>
  <c r="K1016" i="9" s="1"/>
  <c r="K1015" i="9" s="1"/>
  <c r="K1014" i="9" s="1"/>
  <c r="J1017" i="9"/>
  <c r="J1016" i="9" s="1"/>
  <c r="J1015" i="9" s="1"/>
  <c r="J1014" i="9" s="1"/>
  <c r="I1017" i="9"/>
  <c r="K1012" i="9"/>
  <c r="K1011" i="9" s="1"/>
  <c r="J1012" i="9"/>
  <c r="J1011" i="9" s="1"/>
  <c r="I1012" i="9"/>
  <c r="K1009" i="9"/>
  <c r="K1008" i="9" s="1"/>
  <c r="J1009" i="9"/>
  <c r="J1008" i="9" s="1"/>
  <c r="I1009" i="9"/>
  <c r="K1006" i="9"/>
  <c r="K1005" i="9" s="1"/>
  <c r="J1006" i="9"/>
  <c r="J1005" i="9" s="1"/>
  <c r="I1006" i="9"/>
  <c r="K1002" i="9"/>
  <c r="K1001" i="9" s="1"/>
  <c r="K1000" i="9" s="1"/>
  <c r="J1002" i="9"/>
  <c r="J1001" i="9" s="1"/>
  <c r="J1000" i="9" s="1"/>
  <c r="I1002" i="9"/>
  <c r="K998" i="9"/>
  <c r="K997" i="9" s="1"/>
  <c r="K996" i="9" s="1"/>
  <c r="J998" i="9"/>
  <c r="J997" i="9" s="1"/>
  <c r="J996" i="9" s="1"/>
  <c r="I998" i="9"/>
  <c r="K994" i="9"/>
  <c r="K993" i="9" s="1"/>
  <c r="K992" i="9" s="1"/>
  <c r="J994" i="9"/>
  <c r="J993" i="9" s="1"/>
  <c r="J992" i="9" s="1"/>
  <c r="I994" i="9"/>
  <c r="K990" i="9"/>
  <c r="K989" i="9" s="1"/>
  <c r="J990" i="9"/>
  <c r="J989" i="9" s="1"/>
  <c r="I990" i="9"/>
  <c r="K987" i="9"/>
  <c r="K986" i="9" s="1"/>
  <c r="J987" i="9"/>
  <c r="J986" i="9" s="1"/>
  <c r="I987" i="9"/>
  <c r="K982" i="9"/>
  <c r="K981" i="9" s="1"/>
  <c r="K980" i="9" s="1"/>
  <c r="J982" i="9"/>
  <c r="J981" i="9" s="1"/>
  <c r="J980" i="9" s="1"/>
  <c r="I982" i="9"/>
  <c r="I981" i="9" s="1"/>
  <c r="K973" i="9"/>
  <c r="K972" i="9" s="1"/>
  <c r="K971" i="9" s="1"/>
  <c r="J973" i="9"/>
  <c r="J972" i="9" s="1"/>
  <c r="J971" i="9" s="1"/>
  <c r="I973" i="9"/>
  <c r="K969" i="9"/>
  <c r="K968" i="9" s="1"/>
  <c r="J969" i="9"/>
  <c r="J968" i="9" s="1"/>
  <c r="I969" i="9"/>
  <c r="K966" i="9"/>
  <c r="K965" i="9" s="1"/>
  <c r="J966" i="9"/>
  <c r="J965" i="9" s="1"/>
  <c r="I966" i="9"/>
  <c r="K963" i="9"/>
  <c r="K962" i="9" s="1"/>
  <c r="J963" i="9"/>
  <c r="J962" i="9" s="1"/>
  <c r="I963" i="9"/>
  <c r="K959" i="9"/>
  <c r="K958" i="9" s="1"/>
  <c r="J959" i="9"/>
  <c r="J958" i="9" s="1"/>
  <c r="I959" i="9"/>
  <c r="K956" i="9"/>
  <c r="K955" i="9" s="1"/>
  <c r="J956" i="9"/>
  <c r="J955" i="9" s="1"/>
  <c r="I956" i="9"/>
  <c r="K953" i="9"/>
  <c r="K952" i="9" s="1"/>
  <c r="J953" i="9"/>
  <c r="J952" i="9" s="1"/>
  <c r="I953" i="9"/>
  <c r="K947" i="9"/>
  <c r="J947" i="9"/>
  <c r="I947" i="9"/>
  <c r="K945" i="9"/>
  <c r="J945" i="9"/>
  <c r="I945" i="9"/>
  <c r="K943" i="9"/>
  <c r="J943" i="9"/>
  <c r="I943" i="9"/>
  <c r="K937" i="9"/>
  <c r="K936" i="9" s="1"/>
  <c r="K935" i="9" s="1"/>
  <c r="J937" i="9"/>
  <c r="J936" i="9" s="1"/>
  <c r="J935" i="9" s="1"/>
  <c r="I937" i="9"/>
  <c r="K933" i="9"/>
  <c r="J933" i="9"/>
  <c r="I933" i="9"/>
  <c r="K931" i="9"/>
  <c r="J931" i="9"/>
  <c r="I931" i="9"/>
  <c r="K929" i="9"/>
  <c r="J929" i="9"/>
  <c r="I929" i="9"/>
  <c r="K925" i="9"/>
  <c r="K924" i="9" s="1"/>
  <c r="J925" i="9"/>
  <c r="J924" i="9" s="1"/>
  <c r="I925" i="9"/>
  <c r="I924" i="9" s="1"/>
  <c r="K921" i="9"/>
  <c r="K920" i="9" s="1"/>
  <c r="K919" i="9" s="1"/>
  <c r="J921" i="9"/>
  <c r="J920" i="9" s="1"/>
  <c r="J919" i="9" s="1"/>
  <c r="I921" i="9"/>
  <c r="K915" i="9"/>
  <c r="K914" i="9" s="1"/>
  <c r="K913" i="9" s="1"/>
  <c r="J915" i="9"/>
  <c r="J914" i="9" s="1"/>
  <c r="J913" i="9" s="1"/>
  <c r="I915" i="9"/>
  <c r="K911" i="9"/>
  <c r="K910" i="9" s="1"/>
  <c r="K909" i="9" s="1"/>
  <c r="J911" i="9"/>
  <c r="J910" i="9" s="1"/>
  <c r="J909" i="9" s="1"/>
  <c r="I911" i="9"/>
  <c r="K907" i="9"/>
  <c r="K906" i="9" s="1"/>
  <c r="K905" i="9" s="1"/>
  <c r="J907" i="9"/>
  <c r="J906" i="9" s="1"/>
  <c r="J905" i="9" s="1"/>
  <c r="I907" i="9"/>
  <c r="K903" i="9"/>
  <c r="K902" i="9" s="1"/>
  <c r="K901" i="9" s="1"/>
  <c r="J903" i="9"/>
  <c r="J902" i="9" s="1"/>
  <c r="J901" i="9" s="1"/>
  <c r="I903" i="9"/>
  <c r="K899" i="9"/>
  <c r="K898" i="9" s="1"/>
  <c r="K897" i="9" s="1"/>
  <c r="J899" i="9"/>
  <c r="J898" i="9" s="1"/>
  <c r="J897" i="9" s="1"/>
  <c r="I899" i="9"/>
  <c r="K895" i="9"/>
  <c r="K894" i="9" s="1"/>
  <c r="K893" i="9" s="1"/>
  <c r="J895" i="9"/>
  <c r="J894" i="9" s="1"/>
  <c r="J893" i="9" s="1"/>
  <c r="I895" i="9"/>
  <c r="K891" i="9"/>
  <c r="K890" i="9" s="1"/>
  <c r="K889" i="9" s="1"/>
  <c r="J891" i="9"/>
  <c r="J890" i="9" s="1"/>
  <c r="J889" i="9" s="1"/>
  <c r="I891" i="9"/>
  <c r="K887" i="9"/>
  <c r="K886" i="9" s="1"/>
  <c r="K885" i="9" s="1"/>
  <c r="J887" i="9"/>
  <c r="J886" i="9" s="1"/>
  <c r="J885" i="9" s="1"/>
  <c r="I887" i="9"/>
  <c r="K883" i="9"/>
  <c r="K882" i="9" s="1"/>
  <c r="K881" i="9" s="1"/>
  <c r="J883" i="9"/>
  <c r="J882" i="9" s="1"/>
  <c r="J881" i="9" s="1"/>
  <c r="I883" i="9"/>
  <c r="K879" i="9"/>
  <c r="K878" i="9" s="1"/>
  <c r="K877" i="9" s="1"/>
  <c r="J879" i="9"/>
  <c r="J878" i="9" s="1"/>
  <c r="J877" i="9" s="1"/>
  <c r="I879" i="9"/>
  <c r="K875" i="9"/>
  <c r="K874" i="9" s="1"/>
  <c r="K873" i="9" s="1"/>
  <c r="J875" i="9"/>
  <c r="J874" i="9" s="1"/>
  <c r="J873" i="9" s="1"/>
  <c r="I875" i="9"/>
  <c r="K871" i="9"/>
  <c r="K870" i="9" s="1"/>
  <c r="K869" i="9" s="1"/>
  <c r="J871" i="9"/>
  <c r="J870" i="9" s="1"/>
  <c r="J869" i="9" s="1"/>
  <c r="I871" i="9"/>
  <c r="K866" i="9"/>
  <c r="K865" i="9" s="1"/>
  <c r="J866" i="9"/>
  <c r="J865" i="9" s="1"/>
  <c r="I866" i="9"/>
  <c r="K863" i="9"/>
  <c r="K862" i="9" s="1"/>
  <c r="J863" i="9"/>
  <c r="J862" i="9" s="1"/>
  <c r="I863" i="9"/>
  <c r="K859" i="9"/>
  <c r="K858" i="9" s="1"/>
  <c r="K857" i="9" s="1"/>
  <c r="J859" i="9"/>
  <c r="J858" i="9" s="1"/>
  <c r="J857" i="9" s="1"/>
  <c r="I859" i="9"/>
  <c r="K855" i="9"/>
  <c r="K854" i="9" s="1"/>
  <c r="J855" i="9"/>
  <c r="J854" i="9" s="1"/>
  <c r="I855" i="9"/>
  <c r="K852" i="9"/>
  <c r="K851" i="9" s="1"/>
  <c r="J852" i="9"/>
  <c r="J851" i="9" s="1"/>
  <c r="I852" i="9"/>
  <c r="K849" i="9"/>
  <c r="K848" i="9" s="1"/>
  <c r="J849" i="9"/>
  <c r="J848" i="9" s="1"/>
  <c r="I849" i="9"/>
  <c r="K843" i="9"/>
  <c r="K842" i="9" s="1"/>
  <c r="K841" i="9" s="1"/>
  <c r="J843" i="9"/>
  <c r="J842" i="9" s="1"/>
  <c r="J841" i="9" s="1"/>
  <c r="I843" i="9"/>
  <c r="K839" i="9"/>
  <c r="K838" i="9" s="1"/>
  <c r="K837" i="9" s="1"/>
  <c r="J839" i="9"/>
  <c r="J838" i="9" s="1"/>
  <c r="J837" i="9" s="1"/>
  <c r="I839" i="9"/>
  <c r="K835" i="9"/>
  <c r="K834" i="9" s="1"/>
  <c r="K833" i="9" s="1"/>
  <c r="J835" i="9"/>
  <c r="J834" i="9" s="1"/>
  <c r="J833" i="9" s="1"/>
  <c r="I835" i="9"/>
  <c r="K831" i="9"/>
  <c r="K830" i="9" s="1"/>
  <c r="K829" i="9" s="1"/>
  <c r="J831" i="9"/>
  <c r="J830" i="9" s="1"/>
  <c r="J829" i="9" s="1"/>
  <c r="I831" i="9"/>
  <c r="K827" i="9"/>
  <c r="K826" i="9" s="1"/>
  <c r="K825" i="9" s="1"/>
  <c r="J827" i="9"/>
  <c r="J826" i="9" s="1"/>
  <c r="J825" i="9" s="1"/>
  <c r="I827" i="9"/>
  <c r="K823" i="9"/>
  <c r="K822" i="9" s="1"/>
  <c r="K821" i="9" s="1"/>
  <c r="J823" i="9"/>
  <c r="J822" i="9" s="1"/>
  <c r="J821" i="9" s="1"/>
  <c r="I823" i="9"/>
  <c r="K819" i="9"/>
  <c r="K818" i="9" s="1"/>
  <c r="K817" i="9" s="1"/>
  <c r="J819" i="9"/>
  <c r="J818" i="9" s="1"/>
  <c r="J817" i="9" s="1"/>
  <c r="I819" i="9"/>
  <c r="K815" i="9"/>
  <c r="K814" i="9" s="1"/>
  <c r="K813" i="9" s="1"/>
  <c r="J815" i="9"/>
  <c r="J814" i="9" s="1"/>
  <c r="J813" i="9" s="1"/>
  <c r="I815" i="9"/>
  <c r="K810" i="9"/>
  <c r="K809" i="9" s="1"/>
  <c r="K808" i="9" s="1"/>
  <c r="J810" i="9"/>
  <c r="J809" i="9" s="1"/>
  <c r="J808" i="9" s="1"/>
  <c r="I810" i="9"/>
  <c r="K806" i="9"/>
  <c r="K805" i="9" s="1"/>
  <c r="K804" i="9" s="1"/>
  <c r="J806" i="9"/>
  <c r="J805" i="9" s="1"/>
  <c r="J804" i="9" s="1"/>
  <c r="I806" i="9"/>
  <c r="K802" i="9"/>
  <c r="K801" i="9" s="1"/>
  <c r="K800" i="9" s="1"/>
  <c r="J802" i="9"/>
  <c r="J801" i="9" s="1"/>
  <c r="J800" i="9" s="1"/>
  <c r="I802" i="9"/>
  <c r="K798" i="9"/>
  <c r="K797" i="9" s="1"/>
  <c r="K796" i="9" s="1"/>
  <c r="J798" i="9"/>
  <c r="J797" i="9" s="1"/>
  <c r="J796" i="9" s="1"/>
  <c r="I798" i="9"/>
  <c r="K794" i="9"/>
  <c r="K793" i="9" s="1"/>
  <c r="K792" i="9" s="1"/>
  <c r="J794" i="9"/>
  <c r="J793" i="9" s="1"/>
  <c r="J792" i="9" s="1"/>
  <c r="I794" i="9"/>
  <c r="K790" i="9"/>
  <c r="K789" i="9" s="1"/>
  <c r="K788" i="9" s="1"/>
  <c r="J790" i="9"/>
  <c r="J789" i="9" s="1"/>
  <c r="J788" i="9" s="1"/>
  <c r="I790" i="9"/>
  <c r="K786" i="9"/>
  <c r="K785" i="9" s="1"/>
  <c r="K784" i="9" s="1"/>
  <c r="J786" i="9"/>
  <c r="J785" i="9" s="1"/>
  <c r="J784" i="9" s="1"/>
  <c r="I786" i="9"/>
  <c r="K782" i="9"/>
  <c r="K781" i="9" s="1"/>
  <c r="J782" i="9"/>
  <c r="J781" i="9" s="1"/>
  <c r="I782" i="9"/>
  <c r="K779" i="9"/>
  <c r="K778" i="9" s="1"/>
  <c r="J779" i="9"/>
  <c r="J778" i="9" s="1"/>
  <c r="I779" i="9"/>
  <c r="K773" i="9"/>
  <c r="K772" i="9" s="1"/>
  <c r="J773" i="9"/>
  <c r="J772" i="9" s="1"/>
  <c r="I773" i="9"/>
  <c r="K770" i="9"/>
  <c r="K769" i="9" s="1"/>
  <c r="J770" i="9"/>
  <c r="J769" i="9" s="1"/>
  <c r="I770" i="9"/>
  <c r="K767" i="9"/>
  <c r="K766" i="9" s="1"/>
  <c r="J767" i="9"/>
  <c r="J766" i="9" s="1"/>
  <c r="I767" i="9"/>
  <c r="K762" i="9"/>
  <c r="K761" i="9" s="1"/>
  <c r="K760" i="9" s="1"/>
  <c r="J762" i="9"/>
  <c r="J761" i="9" s="1"/>
  <c r="J760" i="9" s="1"/>
  <c r="I762" i="9"/>
  <c r="K758" i="9"/>
  <c r="K757" i="9" s="1"/>
  <c r="K756" i="9" s="1"/>
  <c r="J758" i="9"/>
  <c r="J757" i="9" s="1"/>
  <c r="J756" i="9" s="1"/>
  <c r="I758" i="9"/>
  <c r="K754" i="9"/>
  <c r="K753" i="9" s="1"/>
  <c r="K752" i="9" s="1"/>
  <c r="J754" i="9"/>
  <c r="J753" i="9" s="1"/>
  <c r="J752" i="9" s="1"/>
  <c r="I754" i="9"/>
  <c r="K750" i="9"/>
  <c r="K749" i="9" s="1"/>
  <c r="K748" i="9" s="1"/>
  <c r="J750" i="9"/>
  <c r="J749" i="9" s="1"/>
  <c r="J748" i="9" s="1"/>
  <c r="I750" i="9"/>
  <c r="K746" i="9"/>
  <c r="K745" i="9" s="1"/>
  <c r="K744" i="9" s="1"/>
  <c r="J746" i="9"/>
  <c r="J745" i="9" s="1"/>
  <c r="J744" i="9" s="1"/>
  <c r="I746" i="9"/>
  <c r="K742" i="9"/>
  <c r="K741" i="9" s="1"/>
  <c r="K740" i="9" s="1"/>
  <c r="J742" i="9"/>
  <c r="J741" i="9" s="1"/>
  <c r="J740" i="9" s="1"/>
  <c r="I742" i="9"/>
  <c r="K738" i="9"/>
  <c r="K737" i="9" s="1"/>
  <c r="K736" i="9" s="1"/>
  <c r="J738" i="9"/>
  <c r="J737" i="9" s="1"/>
  <c r="J736" i="9" s="1"/>
  <c r="I738" i="9"/>
  <c r="K734" i="9"/>
  <c r="K733" i="9" s="1"/>
  <c r="K732" i="9" s="1"/>
  <c r="J734" i="9"/>
  <c r="J733" i="9" s="1"/>
  <c r="J732" i="9" s="1"/>
  <c r="I734" i="9"/>
  <c r="K730" i="9"/>
  <c r="K729" i="9" s="1"/>
  <c r="K728" i="9" s="1"/>
  <c r="J730" i="9"/>
  <c r="J729" i="9" s="1"/>
  <c r="J728" i="9" s="1"/>
  <c r="I730" i="9"/>
  <c r="K725" i="9"/>
  <c r="K724" i="9" s="1"/>
  <c r="K723" i="9" s="1"/>
  <c r="J725" i="9"/>
  <c r="J724" i="9" s="1"/>
  <c r="J723" i="9" s="1"/>
  <c r="I725" i="9"/>
  <c r="K721" i="9"/>
  <c r="K720" i="9" s="1"/>
  <c r="K719" i="9" s="1"/>
  <c r="J721" i="9"/>
  <c r="J720" i="9" s="1"/>
  <c r="J719" i="9" s="1"/>
  <c r="I721" i="9"/>
  <c r="K717" i="9"/>
  <c r="K716" i="9" s="1"/>
  <c r="K715" i="9" s="1"/>
  <c r="J717" i="9"/>
  <c r="J716" i="9" s="1"/>
  <c r="J715" i="9" s="1"/>
  <c r="I717" i="9"/>
  <c r="K713" i="9"/>
  <c r="K712" i="9" s="1"/>
  <c r="K711" i="9" s="1"/>
  <c r="J713" i="9"/>
  <c r="J712" i="9" s="1"/>
  <c r="J711" i="9" s="1"/>
  <c r="I713" i="9"/>
  <c r="K709" i="9"/>
  <c r="K708" i="9" s="1"/>
  <c r="K707" i="9" s="1"/>
  <c r="J709" i="9"/>
  <c r="J708" i="9" s="1"/>
  <c r="J707" i="9" s="1"/>
  <c r="I709" i="9"/>
  <c r="K705" i="9"/>
  <c r="K704" i="9" s="1"/>
  <c r="K703" i="9" s="1"/>
  <c r="J705" i="9"/>
  <c r="J704" i="9" s="1"/>
  <c r="J703" i="9" s="1"/>
  <c r="I705" i="9"/>
  <c r="K701" i="9"/>
  <c r="K700" i="9" s="1"/>
  <c r="K699" i="9" s="1"/>
  <c r="J701" i="9"/>
  <c r="J700" i="9" s="1"/>
  <c r="J699" i="9" s="1"/>
  <c r="I701" i="9"/>
  <c r="K697" i="9"/>
  <c r="K696" i="9" s="1"/>
  <c r="K695" i="9" s="1"/>
  <c r="J697" i="9"/>
  <c r="J696" i="9" s="1"/>
  <c r="J695" i="9" s="1"/>
  <c r="I697" i="9"/>
  <c r="K693" i="9"/>
  <c r="K692" i="9" s="1"/>
  <c r="K691" i="9" s="1"/>
  <c r="J693" i="9"/>
  <c r="J692" i="9" s="1"/>
  <c r="J691" i="9" s="1"/>
  <c r="I693" i="9"/>
  <c r="I692" i="9" s="1"/>
  <c r="K689" i="9"/>
  <c r="K688" i="9" s="1"/>
  <c r="K687" i="9" s="1"/>
  <c r="J689" i="9"/>
  <c r="J688" i="9" s="1"/>
  <c r="J687" i="9" s="1"/>
  <c r="I689" i="9"/>
  <c r="K685" i="9"/>
  <c r="K684" i="9" s="1"/>
  <c r="K683" i="9" s="1"/>
  <c r="J685" i="9"/>
  <c r="J684" i="9" s="1"/>
  <c r="J683" i="9" s="1"/>
  <c r="I685" i="9"/>
  <c r="K679" i="9"/>
  <c r="K678" i="9" s="1"/>
  <c r="K677" i="9" s="1"/>
  <c r="J679" i="9"/>
  <c r="J678" i="9" s="1"/>
  <c r="J677" i="9" s="1"/>
  <c r="I679" i="9"/>
  <c r="K675" i="9"/>
  <c r="K674" i="9" s="1"/>
  <c r="K673" i="9" s="1"/>
  <c r="J675" i="9"/>
  <c r="J674" i="9" s="1"/>
  <c r="J673" i="9" s="1"/>
  <c r="I675" i="9"/>
  <c r="K669" i="9"/>
  <c r="K668" i="9" s="1"/>
  <c r="J669" i="9"/>
  <c r="J668" i="9" s="1"/>
  <c r="I669" i="9"/>
  <c r="I668" i="9" s="1"/>
  <c r="K666" i="9"/>
  <c r="K665" i="9" s="1"/>
  <c r="J666" i="9"/>
  <c r="J665" i="9" s="1"/>
  <c r="I666" i="9"/>
  <c r="K660" i="9"/>
  <c r="K659" i="9" s="1"/>
  <c r="J660" i="9"/>
  <c r="J659" i="9" s="1"/>
  <c r="I660" i="9"/>
  <c r="K657" i="9"/>
  <c r="K656" i="9" s="1"/>
  <c r="J657" i="9"/>
  <c r="J656" i="9" s="1"/>
  <c r="I657" i="9"/>
  <c r="K654" i="9"/>
  <c r="K653" i="9" s="1"/>
  <c r="J654" i="9"/>
  <c r="J653" i="9" s="1"/>
  <c r="I654" i="9"/>
  <c r="K650" i="9"/>
  <c r="K649" i="9" s="1"/>
  <c r="K648" i="9" s="1"/>
  <c r="J650" i="9"/>
  <c r="J649" i="9" s="1"/>
  <c r="J648" i="9" s="1"/>
  <c r="I650" i="9"/>
  <c r="K645" i="9"/>
  <c r="K644" i="9" s="1"/>
  <c r="J645" i="9"/>
  <c r="J644" i="9" s="1"/>
  <c r="I645" i="9"/>
  <c r="K642" i="9"/>
  <c r="K641" i="9" s="1"/>
  <c r="J642" i="9"/>
  <c r="J641" i="9" s="1"/>
  <c r="I642" i="9"/>
  <c r="K636" i="9"/>
  <c r="K635" i="9" s="1"/>
  <c r="K634" i="9" s="1"/>
  <c r="J636" i="9"/>
  <c r="J635" i="9" s="1"/>
  <c r="J634" i="9" s="1"/>
  <c r="I636" i="9"/>
  <c r="K632" i="9"/>
  <c r="K631" i="9" s="1"/>
  <c r="J632" i="9"/>
  <c r="J631" i="9" s="1"/>
  <c r="I632" i="9"/>
  <c r="K629" i="9"/>
  <c r="K628" i="9" s="1"/>
  <c r="J629" i="9"/>
  <c r="J628" i="9" s="1"/>
  <c r="I629" i="9"/>
  <c r="K626" i="9"/>
  <c r="K625" i="9" s="1"/>
  <c r="J626" i="9"/>
  <c r="J625" i="9" s="1"/>
  <c r="I626" i="9"/>
  <c r="K623" i="9"/>
  <c r="K622" i="9" s="1"/>
  <c r="J623" i="9"/>
  <c r="J622" i="9" s="1"/>
  <c r="I623" i="9"/>
  <c r="K612" i="9"/>
  <c r="K611" i="9" s="1"/>
  <c r="K610" i="9" s="1"/>
  <c r="J612" i="9"/>
  <c r="J611" i="9" s="1"/>
  <c r="J610" i="9" s="1"/>
  <c r="I612" i="9"/>
  <c r="K608" i="9"/>
  <c r="J608" i="9"/>
  <c r="I608" i="9"/>
  <c r="K606" i="9"/>
  <c r="J606" i="9"/>
  <c r="I606" i="9"/>
  <c r="K603" i="9"/>
  <c r="K602" i="9" s="1"/>
  <c r="J603" i="9"/>
  <c r="J602" i="9" s="1"/>
  <c r="I603" i="9"/>
  <c r="K600" i="9"/>
  <c r="K599" i="9" s="1"/>
  <c r="J600" i="9"/>
  <c r="J599" i="9" s="1"/>
  <c r="I600" i="9"/>
  <c r="K595" i="9"/>
  <c r="K594" i="9" s="1"/>
  <c r="K593" i="9" s="1"/>
  <c r="J595" i="9"/>
  <c r="J594" i="9" s="1"/>
  <c r="J593" i="9" s="1"/>
  <c r="I595" i="9"/>
  <c r="K587" i="9"/>
  <c r="K586" i="9" s="1"/>
  <c r="J587" i="9"/>
  <c r="J586" i="9" s="1"/>
  <c r="K584" i="9"/>
  <c r="K583" i="9" s="1"/>
  <c r="K582" i="9" s="1"/>
  <c r="J584" i="9"/>
  <c r="J583" i="9" s="1"/>
  <c r="J582" i="9" s="1"/>
  <c r="I584" i="9"/>
  <c r="K578" i="9"/>
  <c r="K577" i="9" s="1"/>
  <c r="J578" i="9"/>
  <c r="J577" i="9" s="1"/>
  <c r="I578" i="9"/>
  <c r="K575" i="9"/>
  <c r="K574" i="9" s="1"/>
  <c r="J575" i="9"/>
  <c r="J574" i="9" s="1"/>
  <c r="I575" i="9"/>
  <c r="K571" i="9"/>
  <c r="K570" i="9" s="1"/>
  <c r="J571" i="9"/>
  <c r="J570" i="9" s="1"/>
  <c r="I571" i="9"/>
  <c r="K568" i="9"/>
  <c r="K567" i="9" s="1"/>
  <c r="J568" i="9"/>
  <c r="J567" i="9" s="1"/>
  <c r="I568" i="9"/>
  <c r="K564" i="9"/>
  <c r="K563" i="9" s="1"/>
  <c r="J564" i="9"/>
  <c r="J563" i="9" s="1"/>
  <c r="I564" i="9"/>
  <c r="K561" i="9"/>
  <c r="K560" i="9" s="1"/>
  <c r="J561" i="9"/>
  <c r="J560" i="9" s="1"/>
  <c r="I561" i="9"/>
  <c r="K556" i="9"/>
  <c r="K555" i="9" s="1"/>
  <c r="K554" i="9" s="1"/>
  <c r="J556" i="9"/>
  <c r="J555" i="9" s="1"/>
  <c r="J554" i="9" s="1"/>
  <c r="I556" i="9"/>
  <c r="K552" i="9"/>
  <c r="K551" i="9" s="1"/>
  <c r="K550" i="9" s="1"/>
  <c r="J552" i="9"/>
  <c r="J551" i="9" s="1"/>
  <c r="J550" i="9" s="1"/>
  <c r="I552" i="9"/>
  <c r="K548" i="9"/>
  <c r="K547" i="9" s="1"/>
  <c r="K546" i="9" s="1"/>
  <c r="J548" i="9"/>
  <c r="J547" i="9" s="1"/>
  <c r="J546" i="9" s="1"/>
  <c r="I548" i="9"/>
  <c r="K544" i="9"/>
  <c r="K543" i="9" s="1"/>
  <c r="J544" i="9"/>
  <c r="J543" i="9" s="1"/>
  <c r="I544" i="9"/>
  <c r="K541" i="9"/>
  <c r="K540" i="9" s="1"/>
  <c r="J541" i="9"/>
  <c r="J540" i="9" s="1"/>
  <c r="I541" i="9"/>
  <c r="K537" i="9"/>
  <c r="K536" i="9" s="1"/>
  <c r="J537" i="9"/>
  <c r="J536" i="9" s="1"/>
  <c r="I537" i="9"/>
  <c r="K534" i="9"/>
  <c r="K533" i="9" s="1"/>
  <c r="J534" i="9"/>
  <c r="J533" i="9" s="1"/>
  <c r="I534" i="9"/>
  <c r="K530" i="9"/>
  <c r="K529" i="9" s="1"/>
  <c r="J530" i="9"/>
  <c r="J529" i="9" s="1"/>
  <c r="I530" i="9"/>
  <c r="K527" i="9"/>
  <c r="K526" i="9" s="1"/>
  <c r="J527" i="9"/>
  <c r="J526" i="9" s="1"/>
  <c r="I527" i="9"/>
  <c r="K522" i="9"/>
  <c r="K521" i="9" s="1"/>
  <c r="J522" i="9"/>
  <c r="J521" i="9" s="1"/>
  <c r="I522" i="9"/>
  <c r="K519" i="9"/>
  <c r="K518" i="9" s="1"/>
  <c r="J519" i="9"/>
  <c r="J518" i="9" s="1"/>
  <c r="I519" i="9"/>
  <c r="K515" i="9"/>
  <c r="K514" i="9" s="1"/>
  <c r="J515" i="9"/>
  <c r="J514" i="9" s="1"/>
  <c r="I515" i="9"/>
  <c r="K512" i="9"/>
  <c r="K511" i="9" s="1"/>
  <c r="J512" i="9"/>
  <c r="J511" i="9" s="1"/>
  <c r="I512" i="9"/>
  <c r="K506" i="9"/>
  <c r="J506" i="9"/>
  <c r="I506" i="9"/>
  <c r="K504" i="9"/>
  <c r="J504" i="9"/>
  <c r="I504" i="9"/>
  <c r="K500" i="9"/>
  <c r="J500" i="9"/>
  <c r="I500" i="9"/>
  <c r="K494" i="9"/>
  <c r="K493" i="9" s="1"/>
  <c r="K492" i="9" s="1"/>
  <c r="J494" i="9"/>
  <c r="J493" i="9" s="1"/>
  <c r="J492" i="9" s="1"/>
  <c r="I494" i="9"/>
  <c r="K486" i="9"/>
  <c r="K485" i="9" s="1"/>
  <c r="K484" i="9" s="1"/>
  <c r="J486" i="9"/>
  <c r="J485" i="9" s="1"/>
  <c r="J484" i="9" s="1"/>
  <c r="I486" i="9"/>
  <c r="K481" i="9"/>
  <c r="K480" i="9" s="1"/>
  <c r="J481" i="9"/>
  <c r="J480" i="9" s="1"/>
  <c r="I481" i="9"/>
  <c r="I480" i="9" s="1"/>
  <c r="K475" i="9"/>
  <c r="J475" i="9"/>
  <c r="I475" i="9"/>
  <c r="K473" i="9"/>
  <c r="J473" i="9"/>
  <c r="I473" i="9"/>
  <c r="K469" i="9"/>
  <c r="K468" i="9" s="1"/>
  <c r="J469" i="9"/>
  <c r="J468" i="9" s="1"/>
  <c r="I469" i="9"/>
  <c r="K466" i="9"/>
  <c r="K465" i="9" s="1"/>
  <c r="J466" i="9"/>
  <c r="J465" i="9" s="1"/>
  <c r="I466" i="9"/>
  <c r="K457" i="9"/>
  <c r="K456" i="9" s="1"/>
  <c r="K455" i="9" s="1"/>
  <c r="J457" i="9"/>
  <c r="J456" i="9" s="1"/>
  <c r="J455" i="9" s="1"/>
  <c r="I457" i="9"/>
  <c r="K453" i="9"/>
  <c r="K452" i="9" s="1"/>
  <c r="K451" i="9" s="1"/>
  <c r="J453" i="9"/>
  <c r="J452" i="9" s="1"/>
  <c r="J451" i="9" s="1"/>
  <c r="I453" i="9"/>
  <c r="K449" i="9"/>
  <c r="K448" i="9" s="1"/>
  <c r="K447" i="9" s="1"/>
  <c r="J449" i="9"/>
  <c r="J448" i="9" s="1"/>
  <c r="J447" i="9" s="1"/>
  <c r="I449" i="9"/>
  <c r="K444" i="9"/>
  <c r="J444" i="9"/>
  <c r="I444" i="9"/>
  <c r="K442" i="9"/>
  <c r="J442" i="9"/>
  <c r="I442" i="9"/>
  <c r="K439" i="9"/>
  <c r="K438" i="9" s="1"/>
  <c r="J439" i="9"/>
  <c r="J438" i="9" s="1"/>
  <c r="I439" i="9"/>
  <c r="K433" i="9"/>
  <c r="K432" i="9" s="1"/>
  <c r="K431" i="9" s="1"/>
  <c r="J433" i="9"/>
  <c r="J432" i="9" s="1"/>
  <c r="J431" i="9" s="1"/>
  <c r="I433" i="9"/>
  <c r="K429" i="9"/>
  <c r="K428" i="9" s="1"/>
  <c r="K427" i="9" s="1"/>
  <c r="J429" i="9"/>
  <c r="J428" i="9" s="1"/>
  <c r="J427" i="9" s="1"/>
  <c r="I429" i="9"/>
  <c r="K418" i="9"/>
  <c r="K417" i="9" s="1"/>
  <c r="J418" i="9"/>
  <c r="J417" i="9" s="1"/>
  <c r="I418" i="9"/>
  <c r="K415" i="9"/>
  <c r="K414" i="9" s="1"/>
  <c r="J415" i="9"/>
  <c r="J414" i="9" s="1"/>
  <c r="I415" i="9"/>
  <c r="K411" i="9"/>
  <c r="K410" i="9" s="1"/>
  <c r="K409" i="9" s="1"/>
  <c r="J411" i="9"/>
  <c r="J410" i="9" s="1"/>
  <c r="J409" i="9" s="1"/>
  <c r="I411" i="9"/>
  <c r="K405" i="9"/>
  <c r="K404" i="9" s="1"/>
  <c r="K403" i="9" s="1"/>
  <c r="K402" i="9" s="1"/>
  <c r="J405" i="9"/>
  <c r="J404" i="9" s="1"/>
  <c r="J403" i="9" s="1"/>
  <c r="J402" i="9" s="1"/>
  <c r="I405" i="9"/>
  <c r="K400" i="9"/>
  <c r="K399" i="9" s="1"/>
  <c r="K398" i="9" s="1"/>
  <c r="K397" i="9" s="1"/>
  <c r="J400" i="9"/>
  <c r="J399" i="9" s="1"/>
  <c r="J398" i="9" s="1"/>
  <c r="J397" i="9" s="1"/>
  <c r="I400" i="9"/>
  <c r="K395" i="9"/>
  <c r="K394" i="9" s="1"/>
  <c r="K393" i="9" s="1"/>
  <c r="J395" i="9"/>
  <c r="J394" i="9" s="1"/>
  <c r="J393" i="9" s="1"/>
  <c r="I395" i="9"/>
  <c r="K391" i="9"/>
  <c r="K390" i="9" s="1"/>
  <c r="K389" i="9" s="1"/>
  <c r="J391" i="9"/>
  <c r="J390" i="9" s="1"/>
  <c r="J389" i="9" s="1"/>
  <c r="I391" i="9"/>
  <c r="K387" i="9"/>
  <c r="K386" i="9" s="1"/>
  <c r="J387" i="9"/>
  <c r="J386" i="9" s="1"/>
  <c r="I387" i="9"/>
  <c r="K384" i="9"/>
  <c r="K383" i="9" s="1"/>
  <c r="J384" i="9"/>
  <c r="J383" i="9" s="1"/>
  <c r="I384" i="9"/>
  <c r="K380" i="9"/>
  <c r="K379" i="9" s="1"/>
  <c r="K378" i="9" s="1"/>
  <c r="J380" i="9"/>
  <c r="J379" i="9" s="1"/>
  <c r="J378" i="9" s="1"/>
  <c r="I380" i="9"/>
  <c r="K373" i="9"/>
  <c r="J373" i="9"/>
  <c r="I373" i="9"/>
  <c r="K371" i="9"/>
  <c r="J371" i="9"/>
  <c r="I371" i="9"/>
  <c r="K366" i="9"/>
  <c r="J366" i="9"/>
  <c r="I366" i="9"/>
  <c r="K364" i="9"/>
  <c r="J364" i="9"/>
  <c r="I364" i="9"/>
  <c r="K359" i="9"/>
  <c r="J359" i="9"/>
  <c r="I359" i="9"/>
  <c r="K357" i="9"/>
  <c r="J357" i="9"/>
  <c r="I357" i="9"/>
  <c r="K352" i="9"/>
  <c r="K351" i="9" s="1"/>
  <c r="J352" i="9"/>
  <c r="J351" i="9" s="1"/>
  <c r="I352" i="9"/>
  <c r="K349" i="9"/>
  <c r="J349" i="9"/>
  <c r="I349" i="9"/>
  <c r="K347" i="9"/>
  <c r="J347" i="9"/>
  <c r="I347" i="9"/>
  <c r="K345" i="9"/>
  <c r="J345" i="9"/>
  <c r="I345" i="9"/>
  <c r="K342" i="9"/>
  <c r="K341" i="9" s="1"/>
  <c r="J342" i="9"/>
  <c r="J341" i="9" s="1"/>
  <c r="I342" i="9"/>
  <c r="K333" i="9"/>
  <c r="J333" i="9"/>
  <c r="I333" i="9"/>
  <c r="K329" i="9"/>
  <c r="J329" i="9"/>
  <c r="I329" i="9"/>
  <c r="K325" i="9"/>
  <c r="K324" i="9" s="1"/>
  <c r="J325" i="9"/>
  <c r="J324" i="9" s="1"/>
  <c r="I325" i="9"/>
  <c r="I324" i="9" s="1"/>
  <c r="K321" i="9"/>
  <c r="K320" i="9" s="1"/>
  <c r="K319" i="9" s="1"/>
  <c r="J321" i="9"/>
  <c r="J320" i="9" s="1"/>
  <c r="J319" i="9" s="1"/>
  <c r="I321" i="9"/>
  <c r="K316" i="9"/>
  <c r="K315" i="9" s="1"/>
  <c r="K314" i="9" s="1"/>
  <c r="J316" i="9"/>
  <c r="J315" i="9" s="1"/>
  <c r="J314" i="9" s="1"/>
  <c r="I316" i="9"/>
  <c r="K312" i="9"/>
  <c r="K311" i="9" s="1"/>
  <c r="K310" i="9" s="1"/>
  <c r="J312" i="9"/>
  <c r="J311" i="9" s="1"/>
  <c r="J310" i="9" s="1"/>
  <c r="I312" i="9"/>
  <c r="K308" i="9"/>
  <c r="K307" i="9" s="1"/>
  <c r="J308" i="9"/>
  <c r="J307" i="9" s="1"/>
  <c r="I308" i="9"/>
  <c r="K305" i="9"/>
  <c r="K304" i="9" s="1"/>
  <c r="J305" i="9"/>
  <c r="J304" i="9" s="1"/>
  <c r="I305" i="9"/>
  <c r="K301" i="9"/>
  <c r="K300" i="9" s="1"/>
  <c r="J301" i="9"/>
  <c r="J300" i="9" s="1"/>
  <c r="I301" i="9"/>
  <c r="K298" i="9"/>
  <c r="K297" i="9" s="1"/>
  <c r="J298" i="9"/>
  <c r="J297" i="9" s="1"/>
  <c r="I298" i="9"/>
  <c r="K294" i="9"/>
  <c r="K293" i="9" s="1"/>
  <c r="K292" i="9" s="1"/>
  <c r="J294" i="9"/>
  <c r="J293" i="9" s="1"/>
  <c r="J292" i="9" s="1"/>
  <c r="I294" i="9"/>
  <c r="K290" i="9"/>
  <c r="J290" i="9"/>
  <c r="I290" i="9"/>
  <c r="K288" i="9"/>
  <c r="J288" i="9"/>
  <c r="I288" i="9"/>
  <c r="K285" i="9"/>
  <c r="K284" i="9" s="1"/>
  <c r="J285" i="9"/>
  <c r="J284" i="9" s="1"/>
  <c r="I285" i="9"/>
  <c r="K281" i="9"/>
  <c r="J281" i="9"/>
  <c r="I281" i="9"/>
  <c r="K279" i="9"/>
  <c r="J279" i="9"/>
  <c r="I279" i="9"/>
  <c r="K276" i="9"/>
  <c r="K275" i="9" s="1"/>
  <c r="J276" i="9"/>
  <c r="J275" i="9" s="1"/>
  <c r="I276" i="9"/>
  <c r="K272" i="9"/>
  <c r="K271" i="9" s="1"/>
  <c r="K270" i="9" s="1"/>
  <c r="J272" i="9"/>
  <c r="J271" i="9" s="1"/>
  <c r="J270" i="9" s="1"/>
  <c r="I272" i="9"/>
  <c r="K268" i="9"/>
  <c r="K267" i="9" s="1"/>
  <c r="J268" i="9"/>
  <c r="J267" i="9" s="1"/>
  <c r="I268" i="9"/>
  <c r="K265" i="9"/>
  <c r="K264" i="9" s="1"/>
  <c r="J265" i="9"/>
  <c r="J264" i="9" s="1"/>
  <c r="I265" i="9"/>
  <c r="K259" i="9"/>
  <c r="J259" i="9"/>
  <c r="I259" i="9"/>
  <c r="K257" i="9"/>
  <c r="J257" i="9"/>
  <c r="I257" i="9"/>
  <c r="K253" i="9"/>
  <c r="J253" i="9"/>
  <c r="I253" i="9"/>
  <c r="K251" i="9"/>
  <c r="J251" i="9"/>
  <c r="I251" i="9"/>
  <c r="K249" i="9"/>
  <c r="J249" i="9"/>
  <c r="I249" i="9"/>
  <c r="K245" i="9"/>
  <c r="K244" i="9" s="1"/>
  <c r="K243" i="9" s="1"/>
  <c r="J245" i="9"/>
  <c r="J244" i="9" s="1"/>
  <c r="J243" i="9" s="1"/>
  <c r="I245" i="9"/>
  <c r="K241" i="9"/>
  <c r="J241" i="9"/>
  <c r="I241" i="9"/>
  <c r="K239" i="9"/>
  <c r="J239" i="9"/>
  <c r="I239" i="9"/>
  <c r="K236" i="9"/>
  <c r="K235" i="9" s="1"/>
  <c r="J236" i="9"/>
  <c r="J235" i="9" s="1"/>
  <c r="I236" i="9"/>
  <c r="K231" i="9"/>
  <c r="J231" i="9"/>
  <c r="I231" i="9"/>
  <c r="K228" i="9"/>
  <c r="J228" i="9"/>
  <c r="I228" i="9"/>
  <c r="K224" i="9"/>
  <c r="K223" i="9" s="1"/>
  <c r="J224" i="9"/>
  <c r="J223" i="9" s="1"/>
  <c r="I224" i="9"/>
  <c r="K221" i="9"/>
  <c r="J221" i="9"/>
  <c r="I221" i="9"/>
  <c r="K219" i="9"/>
  <c r="J219" i="9"/>
  <c r="I219" i="9"/>
  <c r="K216" i="9"/>
  <c r="K215" i="9" s="1"/>
  <c r="J216" i="9"/>
  <c r="J215" i="9" s="1"/>
  <c r="I216" i="9"/>
  <c r="K213" i="9"/>
  <c r="K212" i="9" s="1"/>
  <c r="J213" i="9"/>
  <c r="J212" i="9" s="1"/>
  <c r="I213" i="9"/>
  <c r="K208" i="9"/>
  <c r="K207" i="9" s="1"/>
  <c r="J208" i="9"/>
  <c r="J207" i="9" s="1"/>
  <c r="I208" i="9"/>
  <c r="K205" i="9"/>
  <c r="K204" i="9" s="1"/>
  <c r="J205" i="9"/>
  <c r="J204" i="9" s="1"/>
  <c r="I205" i="9"/>
  <c r="K201" i="9"/>
  <c r="K200" i="9" s="1"/>
  <c r="J201" i="9"/>
  <c r="J200" i="9" s="1"/>
  <c r="I201" i="9"/>
  <c r="K198" i="9"/>
  <c r="K197" i="9" s="1"/>
  <c r="J198" i="9"/>
  <c r="J197" i="9" s="1"/>
  <c r="I198" i="9"/>
  <c r="K195" i="9"/>
  <c r="K194" i="9" s="1"/>
  <c r="J195" i="9"/>
  <c r="J194" i="9" s="1"/>
  <c r="I195" i="9"/>
  <c r="K192" i="9"/>
  <c r="K191" i="9" s="1"/>
  <c r="J192" i="9"/>
  <c r="J191" i="9" s="1"/>
  <c r="I192" i="9"/>
  <c r="K187" i="9"/>
  <c r="J187" i="9"/>
  <c r="I187" i="9"/>
  <c r="K185" i="9"/>
  <c r="J185" i="9"/>
  <c r="I185" i="9"/>
  <c r="K181" i="9"/>
  <c r="K180" i="9" s="1"/>
  <c r="K179" i="9" s="1"/>
  <c r="J181" i="9"/>
  <c r="J180" i="9" s="1"/>
  <c r="J179" i="9" s="1"/>
  <c r="I181" i="9"/>
  <c r="K177" i="9"/>
  <c r="K176" i="9" s="1"/>
  <c r="K175" i="9" s="1"/>
  <c r="J177" i="9"/>
  <c r="J176" i="9" s="1"/>
  <c r="J175" i="9" s="1"/>
  <c r="I177" i="9"/>
  <c r="K173" i="9"/>
  <c r="K172" i="9" s="1"/>
  <c r="K171" i="9" s="1"/>
  <c r="J173" i="9"/>
  <c r="J172" i="9" s="1"/>
  <c r="J171" i="9" s="1"/>
  <c r="I173" i="9"/>
  <c r="K169" i="9"/>
  <c r="K168" i="9" s="1"/>
  <c r="K167" i="9" s="1"/>
  <c r="J169" i="9"/>
  <c r="J168" i="9" s="1"/>
  <c r="J167" i="9" s="1"/>
  <c r="I169" i="9"/>
  <c r="K165" i="9"/>
  <c r="J165" i="9"/>
  <c r="I165" i="9"/>
  <c r="K163" i="9"/>
  <c r="J163" i="9"/>
  <c r="I163" i="9"/>
  <c r="K159" i="9"/>
  <c r="J159" i="9"/>
  <c r="I159" i="9"/>
  <c r="K157" i="9"/>
  <c r="J157" i="9"/>
  <c r="I157" i="9"/>
  <c r="K153" i="9"/>
  <c r="K152" i="9" s="1"/>
  <c r="K151" i="9" s="1"/>
  <c r="J153" i="9"/>
  <c r="J152" i="9" s="1"/>
  <c r="J151" i="9" s="1"/>
  <c r="I153" i="9"/>
  <c r="K148" i="9"/>
  <c r="J148" i="9"/>
  <c r="I148" i="9"/>
  <c r="K145" i="9"/>
  <c r="J145" i="9"/>
  <c r="I145" i="9"/>
  <c r="K141" i="9"/>
  <c r="J141" i="9"/>
  <c r="I141" i="9"/>
  <c r="K139" i="9"/>
  <c r="J139" i="9"/>
  <c r="I139" i="9"/>
  <c r="K135" i="9"/>
  <c r="J135" i="9"/>
  <c r="I135" i="9"/>
  <c r="K133" i="9"/>
  <c r="J133" i="9"/>
  <c r="I133" i="9"/>
  <c r="K131" i="9"/>
  <c r="J131" i="9"/>
  <c r="I131" i="9"/>
  <c r="K127" i="9"/>
  <c r="K126" i="9" s="1"/>
  <c r="K125" i="9" s="1"/>
  <c r="J127" i="9"/>
  <c r="J126" i="9" s="1"/>
  <c r="J125" i="9" s="1"/>
  <c r="I127" i="9"/>
  <c r="K123" i="9"/>
  <c r="J123" i="9"/>
  <c r="I123" i="9"/>
  <c r="K121" i="9"/>
  <c r="J121" i="9"/>
  <c r="I121" i="9"/>
  <c r="K117" i="9"/>
  <c r="K116" i="9" s="1"/>
  <c r="K115" i="9" s="1"/>
  <c r="J117" i="9"/>
  <c r="J116" i="9" s="1"/>
  <c r="J115" i="9" s="1"/>
  <c r="I117" i="9"/>
  <c r="K105" i="9"/>
  <c r="K104" i="9" s="1"/>
  <c r="K103" i="9" s="1"/>
  <c r="J105" i="9"/>
  <c r="J104" i="9" s="1"/>
  <c r="J103" i="9" s="1"/>
  <c r="I105" i="9"/>
  <c r="K101" i="9"/>
  <c r="K100" i="9" s="1"/>
  <c r="K99" i="9" s="1"/>
  <c r="J101" i="9"/>
  <c r="J100" i="9" s="1"/>
  <c r="J99" i="9" s="1"/>
  <c r="I101" i="9"/>
  <c r="K97" i="9"/>
  <c r="K96" i="9" s="1"/>
  <c r="K95" i="9" s="1"/>
  <c r="J97" i="9"/>
  <c r="J96" i="9" s="1"/>
  <c r="J95" i="9" s="1"/>
  <c r="I97" i="9"/>
  <c r="K93" i="9"/>
  <c r="K92" i="9" s="1"/>
  <c r="K91" i="9" s="1"/>
  <c r="J93" i="9"/>
  <c r="J92" i="9" s="1"/>
  <c r="J91" i="9" s="1"/>
  <c r="I93" i="9"/>
  <c r="K89" i="9"/>
  <c r="K88" i="9" s="1"/>
  <c r="K87" i="9" s="1"/>
  <c r="J89" i="9"/>
  <c r="J88" i="9" s="1"/>
  <c r="J87" i="9" s="1"/>
  <c r="I89" i="9"/>
  <c r="K85" i="9"/>
  <c r="J85" i="9"/>
  <c r="I85" i="9"/>
  <c r="K83" i="9"/>
  <c r="J83" i="9"/>
  <c r="I83" i="9"/>
  <c r="K78" i="9"/>
  <c r="K75" i="9" s="1"/>
  <c r="J78" i="9"/>
  <c r="J75" i="9" s="1"/>
  <c r="I78" i="9"/>
  <c r="I75" i="9" s="1"/>
  <c r="K72" i="9"/>
  <c r="K71" i="9" s="1"/>
  <c r="J72" i="9"/>
  <c r="J71" i="9" s="1"/>
  <c r="I72" i="9"/>
  <c r="I71" i="9" s="1"/>
  <c r="K67" i="9"/>
  <c r="K66" i="9" s="1"/>
  <c r="K65" i="9" s="1"/>
  <c r="J67" i="9"/>
  <c r="J66" i="9" s="1"/>
  <c r="J65" i="9" s="1"/>
  <c r="I67" i="9"/>
  <c r="I66" i="9" s="1"/>
  <c r="K63" i="9"/>
  <c r="J63" i="9"/>
  <c r="I63" i="9"/>
  <c r="K61" i="9"/>
  <c r="J61" i="9"/>
  <c r="I61" i="9"/>
  <c r="K57" i="9"/>
  <c r="K56" i="9" s="1"/>
  <c r="J57" i="9"/>
  <c r="J56" i="9" s="1"/>
  <c r="I57" i="9"/>
  <c r="K54" i="9"/>
  <c r="K53" i="9" s="1"/>
  <c r="J54" i="9"/>
  <c r="J53" i="9" s="1"/>
  <c r="I54" i="9"/>
  <c r="K49" i="9"/>
  <c r="J49" i="9"/>
  <c r="I49" i="9"/>
  <c r="K46" i="9"/>
  <c r="J46" i="9"/>
  <c r="I46" i="9"/>
  <c r="K42" i="9"/>
  <c r="J42" i="9"/>
  <c r="I42" i="9"/>
  <c r="K40" i="9"/>
  <c r="J40" i="9"/>
  <c r="I40" i="9"/>
  <c r="K37" i="9"/>
  <c r="K36" i="9" s="1"/>
  <c r="J37" i="9"/>
  <c r="J36" i="9" s="1"/>
  <c r="I37" i="9"/>
  <c r="K34" i="9"/>
  <c r="K33" i="9" s="1"/>
  <c r="J34" i="9"/>
  <c r="J33" i="9" s="1"/>
  <c r="I34" i="9"/>
  <c r="K30" i="9"/>
  <c r="K29" i="9" s="1"/>
  <c r="K28" i="9" s="1"/>
  <c r="J30" i="9"/>
  <c r="J29" i="9" s="1"/>
  <c r="J28" i="9" s="1"/>
  <c r="I30" i="9"/>
  <c r="K26" i="9"/>
  <c r="K25" i="9" s="1"/>
  <c r="K24" i="9" s="1"/>
  <c r="J26" i="9"/>
  <c r="J25" i="9" s="1"/>
  <c r="J24" i="9" s="1"/>
  <c r="I26" i="9"/>
  <c r="K22" i="9"/>
  <c r="J22" i="9"/>
  <c r="I22" i="9"/>
  <c r="K20" i="9"/>
  <c r="J20" i="9"/>
  <c r="I20" i="9"/>
  <c r="K472" i="9" l="1"/>
  <c r="K464" i="9" s="1"/>
  <c r="J472" i="9"/>
  <c r="J464" i="9" s="1"/>
  <c r="I472" i="9"/>
  <c r="I45" i="9"/>
  <c r="I44" i="9" s="1"/>
  <c r="I278" i="9"/>
  <c r="K497" i="9"/>
  <c r="K496" i="9" s="1"/>
  <c r="I1615" i="9"/>
  <c r="I497" i="9"/>
  <c r="I496" i="9" s="1"/>
  <c r="J497" i="9"/>
  <c r="J496" i="9" s="1"/>
  <c r="I144" i="9"/>
  <c r="I143" i="9" s="1"/>
  <c r="I227" i="9"/>
  <c r="I226" i="9" s="1"/>
  <c r="J256" i="9"/>
  <c r="J255" i="9" s="1"/>
  <c r="K256" i="9"/>
  <c r="K255" i="9" s="1"/>
  <c r="J344" i="9"/>
  <c r="J340" i="9" s="1"/>
  <c r="J339" i="9" s="1"/>
  <c r="J45" i="9"/>
  <c r="J44" i="9" s="1"/>
  <c r="J144" i="9"/>
  <c r="J143" i="9" s="1"/>
  <c r="K227" i="9"/>
  <c r="K226" i="9" s="1"/>
  <c r="J328" i="9"/>
  <c r="J323" i="9" s="1"/>
  <c r="J318" i="9" s="1"/>
  <c r="K605" i="9"/>
  <c r="K598" i="9" s="1"/>
  <c r="J1527" i="9"/>
  <c r="J1795" i="9"/>
  <c r="J1794" i="9" s="1"/>
  <c r="J1697" i="9"/>
  <c r="J1692" i="9" s="1"/>
  <c r="J1686" i="9" s="1"/>
  <c r="I218" i="9"/>
  <c r="J664" i="9"/>
  <c r="J663" i="9" s="1"/>
  <c r="K928" i="9"/>
  <c r="K923" i="9" s="1"/>
  <c r="K918" i="9" s="1"/>
  <c r="K144" i="9"/>
  <c r="K143" i="9" s="1"/>
  <c r="K162" i="9"/>
  <c r="K161" i="9" s="1"/>
  <c r="K1630" i="9"/>
  <c r="K370" i="9"/>
  <c r="K369" i="9" s="1"/>
  <c r="K368" i="9" s="1"/>
  <c r="J441" i="9"/>
  <c r="J437" i="9" s="1"/>
  <c r="J436" i="9" s="1"/>
  <c r="K45" i="9"/>
  <c r="K44" i="9" s="1"/>
  <c r="K60" i="9"/>
  <c r="K59" i="9" s="1"/>
  <c r="J82" i="9"/>
  <c r="J81" i="9" s="1"/>
  <c r="J120" i="9"/>
  <c r="J119" i="9" s="1"/>
  <c r="K238" i="9"/>
  <c r="K234" i="9" s="1"/>
  <c r="K664" i="9"/>
  <c r="K663" i="9" s="1"/>
  <c r="I1445" i="9"/>
  <c r="K1535" i="9"/>
  <c r="K1581" i="9"/>
  <c r="K1644" i="9"/>
  <c r="I1655" i="9"/>
  <c r="I1654" i="9" s="1"/>
  <c r="J1655" i="9"/>
  <c r="J1654" i="9" s="1"/>
  <c r="K184" i="9"/>
  <c r="K183" i="9" s="1"/>
  <c r="J227" i="9"/>
  <c r="J226" i="9" s="1"/>
  <c r="K287" i="9"/>
  <c r="K283" i="9" s="1"/>
  <c r="J238" i="9"/>
  <c r="J234" i="9" s="1"/>
  <c r="J356" i="9"/>
  <c r="J355" i="9" s="1"/>
  <c r="J354" i="9" s="1"/>
  <c r="J39" i="9"/>
  <c r="J32" i="9" s="1"/>
  <c r="J138" i="9"/>
  <c r="J137" i="9" s="1"/>
  <c r="J218" i="9"/>
  <c r="J211" i="9" s="1"/>
  <c r="K218" i="9"/>
  <c r="K211" i="9" s="1"/>
  <c r="I605" i="9"/>
  <c r="J1338" i="9"/>
  <c r="J1331" i="9" s="1"/>
  <c r="J1330" i="9" s="1"/>
  <c r="K328" i="9"/>
  <c r="K323" i="9" s="1"/>
  <c r="K318" i="9" s="1"/>
  <c r="K363" i="9"/>
  <c r="K362" i="9" s="1"/>
  <c r="K361" i="9" s="1"/>
  <c r="K441" i="9"/>
  <c r="K437" i="9" s="1"/>
  <c r="K436" i="9" s="1"/>
  <c r="J605" i="9"/>
  <c r="J598" i="9" s="1"/>
  <c r="K19" i="9"/>
  <c r="K18" i="9" s="1"/>
  <c r="I39" i="9"/>
  <c r="K1527" i="9"/>
  <c r="I1535" i="9"/>
  <c r="K1615" i="9"/>
  <c r="J1676" i="9"/>
  <c r="J1671" i="9" s="1"/>
  <c r="J1660" i="9" s="1"/>
  <c r="J1596" i="9"/>
  <c r="K1338" i="9"/>
  <c r="K1331" i="9" s="1"/>
  <c r="K1330" i="9" s="1"/>
  <c r="J1445" i="9"/>
  <c r="J1433" i="9" s="1"/>
  <c r="K1445" i="9"/>
  <c r="K1433" i="9" s="1"/>
  <c r="J1535" i="9"/>
  <c r="K1551" i="9"/>
  <c r="J278" i="9"/>
  <c r="J274" i="9" s="1"/>
  <c r="K278" i="9"/>
  <c r="K274" i="9" s="1"/>
  <c r="I328" i="9"/>
  <c r="I323" i="9" s="1"/>
  <c r="I441" i="9"/>
  <c r="J942" i="9"/>
  <c r="J941" i="9" s="1"/>
  <c r="J940" i="9" s="1"/>
  <c r="I1589" i="9"/>
  <c r="I1588" i="9" s="1"/>
  <c r="K1655" i="9"/>
  <c r="K1654" i="9" s="1"/>
  <c r="K1754" i="9"/>
  <c r="K1742" i="9" s="1"/>
  <c r="I1780" i="9"/>
  <c r="K1730" i="9"/>
  <c r="K1729" i="9" s="1"/>
  <c r="J1730" i="9"/>
  <c r="J1729" i="9" s="1"/>
  <c r="J525" i="9"/>
  <c r="J539" i="9"/>
  <c r="K861" i="9"/>
  <c r="I599" i="9"/>
  <c r="K382" i="9"/>
  <c r="K377" i="9" s="1"/>
  <c r="I965" i="9"/>
  <c r="K525" i="9"/>
  <c r="K539" i="9"/>
  <c r="I526" i="9"/>
  <c r="I529" i="9"/>
  <c r="I468" i="9"/>
  <c r="L1493" i="9"/>
  <c r="R1493" i="9" s="1"/>
  <c r="K303" i="9"/>
  <c r="K847" i="9"/>
  <c r="J303" i="9"/>
  <c r="K1286" i="9"/>
  <c r="J263" i="9"/>
  <c r="J652" i="9"/>
  <c r="J647" i="9" s="1"/>
  <c r="I1143" i="9"/>
  <c r="I1142" i="9" s="1"/>
  <c r="I1151" i="9"/>
  <c r="I1150" i="9" s="1"/>
  <c r="J861" i="9"/>
  <c r="K765" i="9"/>
  <c r="K764" i="9" s="1"/>
  <c r="J203" i="9"/>
  <c r="I438" i="9"/>
  <c r="I448" i="9"/>
  <c r="I656" i="9"/>
  <c r="K1028" i="9"/>
  <c r="K1109" i="9"/>
  <c r="I168" i="9"/>
  <c r="I540" i="9"/>
  <c r="I543" i="9"/>
  <c r="I712" i="9"/>
  <c r="I711" i="9" s="1"/>
  <c r="I1192" i="9"/>
  <c r="I1191" i="9" s="1"/>
  <c r="J296" i="9"/>
  <c r="J672" i="9"/>
  <c r="J1050" i="9"/>
  <c r="K581" i="9"/>
  <c r="J640" i="9"/>
  <c r="J639" i="9" s="1"/>
  <c r="J951" i="9"/>
  <c r="J1214" i="9"/>
  <c r="K1348" i="9"/>
  <c r="I204" i="9"/>
  <c r="I304" i="9"/>
  <c r="I307" i="9"/>
  <c r="I315" i="9"/>
  <c r="I314" i="9" s="1"/>
  <c r="I410" i="9"/>
  <c r="I409" i="9" s="1"/>
  <c r="J510" i="9"/>
  <c r="J566" i="9"/>
  <c r="K640" i="9"/>
  <c r="K639" i="9" s="1"/>
  <c r="I733" i="9"/>
  <c r="I732" i="9" s="1"/>
  <c r="I818" i="9"/>
  <c r="I817" i="9" s="1"/>
  <c r="I898" i="9"/>
  <c r="I897" i="9" s="1"/>
  <c r="I989" i="9"/>
  <c r="I1054" i="9"/>
  <c r="I1354" i="9"/>
  <c r="I1353" i="9" s="1"/>
  <c r="I1461" i="9"/>
  <c r="I1460" i="9" s="1"/>
  <c r="I1466" i="9"/>
  <c r="I1465" i="9" s="1"/>
  <c r="K1021" i="9"/>
  <c r="I678" i="9"/>
  <c r="I882" i="9"/>
  <c r="I881" i="9" s="1"/>
  <c r="I914" i="9"/>
  <c r="I913" i="9" s="1"/>
  <c r="J1021" i="9"/>
  <c r="K1040" i="9"/>
  <c r="K1239" i="9"/>
  <c r="K1238" i="9" s="1"/>
  <c r="I1396" i="9"/>
  <c r="I1399" i="9"/>
  <c r="I1490" i="9"/>
  <c r="I1489" i="9" s="1"/>
  <c r="I180" i="9"/>
  <c r="I179" i="9" s="1"/>
  <c r="I264" i="9"/>
  <c r="I379" i="9"/>
  <c r="I378" i="9" s="1"/>
  <c r="I583" i="9"/>
  <c r="I582" i="9" s="1"/>
  <c r="I674" i="9"/>
  <c r="I673" i="9" s="1"/>
  <c r="I33" i="9"/>
  <c r="K52" i="9"/>
  <c r="I176" i="9"/>
  <c r="I175" i="9" s="1"/>
  <c r="I244" i="9"/>
  <c r="I243" i="9" s="1"/>
  <c r="I320" i="9"/>
  <c r="I319" i="9" s="1"/>
  <c r="I602" i="9"/>
  <c r="I789" i="9"/>
  <c r="I788" i="9" s="1"/>
  <c r="I874" i="9"/>
  <c r="I873" i="9" s="1"/>
  <c r="I952" i="9"/>
  <c r="I1016" i="9"/>
  <c r="I1032" i="9"/>
  <c r="I1116" i="9"/>
  <c r="I1474" i="9"/>
  <c r="I1473" i="9" s="1"/>
  <c r="I1113" i="9"/>
  <c r="I92" i="9"/>
  <c r="I212" i="9"/>
  <c r="I235" i="9"/>
  <c r="I275" i="9"/>
  <c r="K296" i="9"/>
  <c r="I485" i="9"/>
  <c r="I567" i="9"/>
  <c r="K573" i="9"/>
  <c r="I611" i="9"/>
  <c r="I958" i="9"/>
  <c r="I1041" i="9"/>
  <c r="I1079" i="9"/>
  <c r="I1078" i="9" s="1"/>
  <c r="I1167" i="9"/>
  <c r="I1166" i="9" s="1"/>
  <c r="I1482" i="9"/>
  <c r="I1481" i="9" s="1"/>
  <c r="J382" i="9"/>
  <c r="J377" i="9" s="1"/>
  <c r="K413" i="9"/>
  <c r="K408" i="9" s="1"/>
  <c r="K407" i="9" s="1"/>
  <c r="K532" i="9"/>
  <c r="I551" i="9"/>
  <c r="I550" i="9" s="1"/>
  <c r="I653" i="9"/>
  <c r="I691" i="9"/>
  <c r="I704" i="9"/>
  <c r="I703" i="9" s="1"/>
  <c r="I757" i="9"/>
  <c r="I756" i="9" s="1"/>
  <c r="I797" i="9"/>
  <c r="J985" i="9"/>
  <c r="I1138" i="9"/>
  <c r="I1344" i="9"/>
  <c r="J1392" i="9"/>
  <c r="J1391" i="9" s="1"/>
  <c r="I1442" i="9"/>
  <c r="K559" i="9"/>
  <c r="K621" i="9"/>
  <c r="K1004" i="9"/>
  <c r="J1096" i="9"/>
  <c r="K1362" i="9"/>
  <c r="K1361" i="9" s="1"/>
  <c r="K1412" i="9"/>
  <c r="K1411" i="9" s="1"/>
  <c r="J765" i="9"/>
  <c r="J764" i="9" s="1"/>
  <c r="J812" i="9"/>
  <c r="J1131" i="9"/>
  <c r="J1808" i="9"/>
  <c r="I842" i="9"/>
  <c r="I1063" i="9"/>
  <c r="I1062" i="9" s="1"/>
  <c r="I197" i="9"/>
  <c r="J532" i="9"/>
  <c r="J559" i="9"/>
  <c r="J573" i="9"/>
  <c r="I300" i="9"/>
  <c r="I555" i="9"/>
  <c r="I628" i="9"/>
  <c r="I641" i="9"/>
  <c r="I1090" i="9"/>
  <c r="I1089" i="9" s="1"/>
  <c r="J52" i="9"/>
  <c r="I116" i="9"/>
  <c r="I152" i="9"/>
  <c r="I184" i="9"/>
  <c r="I238" i="9"/>
  <c r="I248" i="9"/>
  <c r="I514" i="9"/>
  <c r="I104" i="9"/>
  <c r="I130" i="9"/>
  <c r="I223" i="9"/>
  <c r="J248" i="9"/>
  <c r="J247" i="9" s="1"/>
  <c r="I256" i="9"/>
  <c r="I284" i="9"/>
  <c r="I417" i="9"/>
  <c r="I465" i="9"/>
  <c r="I511" i="9"/>
  <c r="J621" i="9"/>
  <c r="I631" i="9"/>
  <c r="J682" i="9"/>
  <c r="I708" i="9"/>
  <c r="I716" i="9"/>
  <c r="I720" i="9"/>
  <c r="I778" i="9"/>
  <c r="K777" i="9"/>
  <c r="K776" i="9" s="1"/>
  <c r="I793" i="9"/>
  <c r="I801" i="9"/>
  <c r="I805" i="9"/>
  <c r="K812" i="9"/>
  <c r="I854" i="9"/>
  <c r="I858" i="9"/>
  <c r="I902" i="9"/>
  <c r="I906" i="9"/>
  <c r="I920" i="9"/>
  <c r="I928" i="9"/>
  <c r="I923" i="9" s="1"/>
  <c r="K942" i="9"/>
  <c r="K941" i="9" s="1"/>
  <c r="K940" i="9" s="1"/>
  <c r="I986" i="9"/>
  <c r="I1022" i="9"/>
  <c r="I1051" i="9"/>
  <c r="J1057" i="9"/>
  <c r="I1099" i="9"/>
  <c r="I1188" i="9"/>
  <c r="J1319" i="9"/>
  <c r="J1318" i="9" s="1"/>
  <c r="I1332" i="9"/>
  <c r="I1383" i="9"/>
  <c r="I1486" i="9"/>
  <c r="I19" i="9"/>
  <c r="J70" i="9"/>
  <c r="I271" i="9"/>
  <c r="I386" i="9"/>
  <c r="I851" i="9"/>
  <c r="I1135" i="9"/>
  <c r="I1264" i="9"/>
  <c r="I56" i="9"/>
  <c r="I120" i="9"/>
  <c r="I156" i="9"/>
  <c r="K263" i="9"/>
  <c r="I383" i="9"/>
  <c r="I394" i="9"/>
  <c r="I399" i="9"/>
  <c r="J413" i="9"/>
  <c r="J408" i="9" s="1"/>
  <c r="J407" i="9" s="1"/>
  <c r="K510" i="9"/>
  <c r="K517" i="9"/>
  <c r="I521" i="9"/>
  <c r="K566" i="9"/>
  <c r="I570" i="9"/>
  <c r="I587" i="9"/>
  <c r="I586" i="9" s="1"/>
  <c r="I625" i="9"/>
  <c r="I684" i="9"/>
  <c r="I688" i="9"/>
  <c r="I729" i="9"/>
  <c r="I737" i="9"/>
  <c r="I741" i="9"/>
  <c r="I814" i="9"/>
  <c r="I822" i="9"/>
  <c r="I826" i="9"/>
  <c r="I848" i="9"/>
  <c r="I886" i="9"/>
  <c r="I890" i="9"/>
  <c r="I942" i="9"/>
  <c r="I1005" i="9"/>
  <c r="J1004" i="9"/>
  <c r="I1059" i="9"/>
  <c r="I1159" i="9"/>
  <c r="I1250" i="9"/>
  <c r="I1306" i="9"/>
  <c r="I126" i="9"/>
  <c r="I297" i="9"/>
  <c r="I414" i="9"/>
  <c r="I432" i="9"/>
  <c r="I452" i="9"/>
  <c r="I644" i="9"/>
  <c r="I649" i="9"/>
  <c r="I1327" i="9"/>
  <c r="I65" i="9"/>
  <c r="I622" i="9"/>
  <c r="I761" i="9"/>
  <c r="I769" i="9"/>
  <c r="I894" i="9"/>
  <c r="I972" i="9"/>
  <c r="I1036" i="9"/>
  <c r="I1067" i="9"/>
  <c r="I1204" i="9"/>
  <c r="I1218" i="9"/>
  <c r="I1246" i="9"/>
  <c r="I1335" i="9"/>
  <c r="I1413" i="9"/>
  <c r="J1109" i="9"/>
  <c r="K1131" i="9"/>
  <c r="I1147" i="9"/>
  <c r="I1211" i="9"/>
  <c r="I1231" i="9"/>
  <c r="I1279" i="9"/>
  <c r="J1286" i="9"/>
  <c r="K1304" i="9"/>
  <c r="I1388" i="9"/>
  <c r="I1393" i="9"/>
  <c r="I1419" i="9"/>
  <c r="I1423" i="9"/>
  <c r="I1470" i="9"/>
  <c r="I1582" i="9"/>
  <c r="J1644" i="9"/>
  <c r="I1668" i="9"/>
  <c r="I1809" i="9"/>
  <c r="I1808" i="9" s="1"/>
  <c r="J19" i="9"/>
  <c r="J18" i="9" s="1"/>
  <c r="K39" i="9"/>
  <c r="K32" i="9" s="1"/>
  <c r="I53" i="9"/>
  <c r="I60" i="9"/>
  <c r="I96" i="9"/>
  <c r="I100" i="9"/>
  <c r="J130" i="9"/>
  <c r="J129" i="9" s="1"/>
  <c r="K130" i="9"/>
  <c r="K129" i="9" s="1"/>
  <c r="I138" i="9"/>
  <c r="J156" i="9"/>
  <c r="J155" i="9" s="1"/>
  <c r="K156" i="9"/>
  <c r="K155" i="9" s="1"/>
  <c r="I172" i="9"/>
  <c r="I191" i="9"/>
  <c r="I194" i="9"/>
  <c r="I200" i="9"/>
  <c r="I207" i="9"/>
  <c r="I215" i="9"/>
  <c r="I267" i="9"/>
  <c r="I287" i="9"/>
  <c r="I293" i="9"/>
  <c r="I341" i="9"/>
  <c r="I344" i="9"/>
  <c r="K356" i="9"/>
  <c r="K355" i="9" s="1"/>
  <c r="K354" i="9" s="1"/>
  <c r="I363" i="9"/>
  <c r="I370" i="9"/>
  <c r="J370" i="9"/>
  <c r="J369" i="9" s="1"/>
  <c r="J368" i="9" s="1"/>
  <c r="I390" i="9"/>
  <c r="I428" i="9"/>
  <c r="I456" i="9"/>
  <c r="K503" i="9"/>
  <c r="K502" i="9" s="1"/>
  <c r="I518" i="9"/>
  <c r="J517" i="9"/>
  <c r="I594" i="9"/>
  <c r="I635" i="9"/>
  <c r="I659" i="9"/>
  <c r="I665" i="9"/>
  <c r="I696" i="9"/>
  <c r="I724" i="9"/>
  <c r="I745" i="9"/>
  <c r="I749" i="9"/>
  <c r="I772" i="9"/>
  <c r="I781" i="9"/>
  <c r="I809" i="9"/>
  <c r="I830" i="9"/>
  <c r="I834" i="9"/>
  <c r="I862" i="9"/>
  <c r="I865" i="9"/>
  <c r="I910" i="9"/>
  <c r="I955" i="9"/>
  <c r="K961" i="9"/>
  <c r="I993" i="9"/>
  <c r="I1025" i="9"/>
  <c r="I1044" i="9"/>
  <c r="I1047" i="9"/>
  <c r="K1050" i="9"/>
  <c r="I1075" i="9"/>
  <c r="I1120" i="9"/>
  <c r="I1124" i="9"/>
  <c r="I1132" i="9"/>
  <c r="I1180" i="9"/>
  <c r="I1184" i="9"/>
  <c r="I1207" i="9"/>
  <c r="K1214" i="9"/>
  <c r="I1222" i="9"/>
  <c r="J1229" i="9"/>
  <c r="K1229" i="9"/>
  <c r="I1275" i="9"/>
  <c r="I1323" i="9"/>
  <c r="I1338" i="9"/>
  <c r="I1350" i="9"/>
  <c r="J1362" i="9"/>
  <c r="J1361" i="9" s="1"/>
  <c r="I1416" i="9"/>
  <c r="J1581" i="9"/>
  <c r="I1597" i="9"/>
  <c r="I1603" i="9"/>
  <c r="J1615" i="9"/>
  <c r="I1641" i="9"/>
  <c r="I1680" i="9"/>
  <c r="J1718" i="9"/>
  <c r="J1713" i="9" s="1"/>
  <c r="I1677" i="9"/>
  <c r="I1631" i="9"/>
  <c r="I25" i="9"/>
  <c r="I29" i="9"/>
  <c r="I36" i="9"/>
  <c r="J60" i="9"/>
  <c r="J59" i="9" s="1"/>
  <c r="K70" i="9"/>
  <c r="K82" i="9"/>
  <c r="K81" i="9" s="1"/>
  <c r="I88" i="9"/>
  <c r="K120" i="9"/>
  <c r="K119" i="9" s="1"/>
  <c r="I162" i="9"/>
  <c r="K190" i="9"/>
  <c r="K203" i="9"/>
  <c r="J287" i="9"/>
  <c r="J283" i="9" s="1"/>
  <c r="I311" i="9"/>
  <c r="K344" i="9"/>
  <c r="K340" i="9" s="1"/>
  <c r="K339" i="9" s="1"/>
  <c r="I351" i="9"/>
  <c r="I356" i="9"/>
  <c r="J363" i="9"/>
  <c r="J362" i="9" s="1"/>
  <c r="J361" i="9" s="1"/>
  <c r="I404" i="9"/>
  <c r="I493" i="9"/>
  <c r="I503" i="9"/>
  <c r="J503" i="9"/>
  <c r="J502" i="9" s="1"/>
  <c r="I533" i="9"/>
  <c r="I536" i="9"/>
  <c r="I547" i="9"/>
  <c r="I560" i="9"/>
  <c r="I563" i="9"/>
  <c r="I574" i="9"/>
  <c r="I577" i="9"/>
  <c r="I700" i="9"/>
  <c r="I753" i="9"/>
  <c r="I766" i="9"/>
  <c r="J777" i="9"/>
  <c r="J776" i="9" s="1"/>
  <c r="I785" i="9"/>
  <c r="I838" i="9"/>
  <c r="J847" i="9"/>
  <c r="I870" i="9"/>
  <c r="I878" i="9"/>
  <c r="I936" i="9"/>
  <c r="I968" i="9"/>
  <c r="I980" i="9"/>
  <c r="K985" i="9"/>
  <c r="I997" i="9"/>
  <c r="I1008" i="9"/>
  <c r="I1011" i="9"/>
  <c r="I1029" i="9"/>
  <c r="I1110" i="9"/>
  <c r="I1128" i="9"/>
  <c r="I1163" i="9"/>
  <c r="K1178" i="9"/>
  <c r="I1196" i="9"/>
  <c r="I1201" i="9"/>
  <c r="I1215" i="9"/>
  <c r="I1260" i="9"/>
  <c r="J1263" i="9"/>
  <c r="J1258" i="9" s="1"/>
  <c r="I1292" i="9"/>
  <c r="J1304" i="9"/>
  <c r="I1310" i="9"/>
  <c r="K1319" i="9"/>
  <c r="K1318" i="9" s="1"/>
  <c r="J1348" i="9"/>
  <c r="I1358" i="9"/>
  <c r="I1373" i="9"/>
  <c r="K1392" i="9"/>
  <c r="K1391" i="9" s="1"/>
  <c r="J1412" i="9"/>
  <c r="J1411" i="9" s="1"/>
  <c r="I1428" i="9"/>
  <c r="I1456" i="9"/>
  <c r="I1547" i="9"/>
  <c r="I1555" i="9"/>
  <c r="I1558" i="9"/>
  <c r="I1561" i="9"/>
  <c r="I1565" i="9"/>
  <c r="I1574" i="9"/>
  <c r="I1577" i="9"/>
  <c r="I1585" i="9"/>
  <c r="I1611" i="9"/>
  <c r="I1627" i="9"/>
  <c r="I1693" i="9"/>
  <c r="I1704" i="9"/>
  <c r="I1697" i="9" s="1"/>
  <c r="I1742" i="9"/>
  <c r="I1800" i="9"/>
  <c r="K1808" i="9"/>
  <c r="I1366" i="9"/>
  <c r="I1402" i="9"/>
  <c r="I1406" i="9"/>
  <c r="K1564" i="9"/>
  <c r="K1596" i="9"/>
  <c r="K1795" i="9"/>
  <c r="K1794" i="9" s="1"/>
  <c r="I962" i="9"/>
  <c r="I1001" i="9"/>
  <c r="I1086" i="9"/>
  <c r="K1096" i="9"/>
  <c r="I1104" i="9"/>
  <c r="I1154" i="9"/>
  <c r="I1174" i="9"/>
  <c r="K1200" i="9"/>
  <c r="K1199" i="9" s="1"/>
  <c r="I1235" i="9"/>
  <c r="I1240" i="9"/>
  <c r="I1243" i="9"/>
  <c r="I1254" i="9"/>
  <c r="I1267" i="9"/>
  <c r="I1271" i="9"/>
  <c r="I1283" i="9"/>
  <c r="I1288" i="9"/>
  <c r="I1298" i="9"/>
  <c r="I1301" i="9"/>
  <c r="I1314" i="9"/>
  <c r="J1428" i="9"/>
  <c r="J1427" i="9" s="1"/>
  <c r="K1428" i="9"/>
  <c r="K1427" i="9" s="1"/>
  <c r="I1527" i="9"/>
  <c r="I1718" i="9"/>
  <c r="I1713" i="9" s="1"/>
  <c r="I1784" i="9"/>
  <c r="K1297" i="9"/>
  <c r="K1296" i="9" s="1"/>
  <c r="I82" i="9"/>
  <c r="K138" i="9"/>
  <c r="K137" i="9" s="1"/>
  <c r="K248" i="9"/>
  <c r="K247" i="9" s="1"/>
  <c r="J581" i="9"/>
  <c r="K652" i="9"/>
  <c r="K647" i="9" s="1"/>
  <c r="K672" i="9"/>
  <c r="K682" i="9"/>
  <c r="K727" i="9"/>
  <c r="J190" i="9"/>
  <c r="J162" i="9"/>
  <c r="J161" i="9" s="1"/>
  <c r="J184" i="9"/>
  <c r="J183" i="9" s="1"/>
  <c r="J727" i="9"/>
  <c r="J868" i="9"/>
  <c r="J928" i="9"/>
  <c r="J923" i="9" s="1"/>
  <c r="J918" i="9" s="1"/>
  <c r="J1028" i="9"/>
  <c r="K1057" i="9"/>
  <c r="K868" i="9"/>
  <c r="J961" i="9"/>
  <c r="K951" i="9"/>
  <c r="J1040" i="9"/>
  <c r="J1200" i="9"/>
  <c r="K1263" i="9"/>
  <c r="K1258" i="9" s="1"/>
  <c r="J1297" i="9"/>
  <c r="J1296" i="9" s="1"/>
  <c r="J1178" i="9"/>
  <c r="J1239" i="9"/>
  <c r="J1238" i="9" s="1"/>
  <c r="J1551" i="9"/>
  <c r="J1564" i="9"/>
  <c r="K1676" i="9"/>
  <c r="K1671" i="9" s="1"/>
  <c r="K1660" i="9" s="1"/>
  <c r="K1697" i="9"/>
  <c r="K1692" i="9" s="1"/>
  <c r="K1686" i="9" s="1"/>
  <c r="K1718" i="9"/>
  <c r="K1713" i="9" s="1"/>
  <c r="K1783" i="9"/>
  <c r="K1778" i="9" s="1"/>
  <c r="J1630" i="9"/>
  <c r="I1644" i="9"/>
  <c r="J1742" i="9"/>
  <c r="J1783" i="9"/>
  <c r="J1778" i="9" s="1"/>
  <c r="U1815" i="9"/>
  <c r="U1814" i="9" s="1"/>
  <c r="U1813" i="9" s="1"/>
  <c r="U1811" i="9"/>
  <c r="U1810" i="9" s="1"/>
  <c r="U1809" i="9" s="1"/>
  <c r="U1806" i="9"/>
  <c r="U1805" i="9" s="1"/>
  <c r="U1804" i="9" s="1"/>
  <c r="U1803" i="9" s="1"/>
  <c r="U1801" i="9"/>
  <c r="U1800" i="9" s="1"/>
  <c r="U1797" i="9"/>
  <c r="U1796" i="9" s="1"/>
  <c r="U1791" i="9"/>
  <c r="U1790" i="9" s="1"/>
  <c r="U1788" i="9"/>
  <c r="U1787" i="9" s="1"/>
  <c r="U1785" i="9"/>
  <c r="U1784" i="9" s="1"/>
  <c r="U1781" i="9"/>
  <c r="U1780" i="9" s="1"/>
  <c r="U1779" i="9" s="1"/>
  <c r="U1767" i="9"/>
  <c r="U1766" i="9" s="1"/>
  <c r="U1755" i="9"/>
  <c r="U1754" i="9" s="1"/>
  <c r="U1744" i="9"/>
  <c r="U1743" i="9" s="1"/>
  <c r="U1731" i="9"/>
  <c r="U1730" i="9" s="1"/>
  <c r="U1729" i="9" s="1"/>
  <c r="U1726" i="9"/>
  <c r="U1725" i="9" s="1"/>
  <c r="U1723" i="9"/>
  <c r="U1722" i="9" s="1"/>
  <c r="U1720" i="9"/>
  <c r="U1719" i="9" s="1"/>
  <c r="U1716" i="9"/>
  <c r="U1715" i="9" s="1"/>
  <c r="U1714" i="9" s="1"/>
  <c r="U1711" i="9"/>
  <c r="U1710" i="9" s="1"/>
  <c r="U1709" i="9" s="1"/>
  <c r="U1708" i="9" s="1"/>
  <c r="U1705" i="9"/>
  <c r="U1704" i="9" s="1"/>
  <c r="U1702" i="9"/>
  <c r="U1701" i="9" s="1"/>
  <c r="U1699" i="9"/>
  <c r="U1698" i="9" s="1"/>
  <c r="U1695" i="9"/>
  <c r="U1694" i="9" s="1"/>
  <c r="U1693" i="9" s="1"/>
  <c r="U1690" i="9"/>
  <c r="U1689" i="9" s="1"/>
  <c r="U1688" i="9" s="1"/>
  <c r="U1687" i="9" s="1"/>
  <c r="U1684" i="9"/>
  <c r="U1683" i="9" s="1"/>
  <c r="U1681" i="9"/>
  <c r="U1680" i="9" s="1"/>
  <c r="U1678" i="9"/>
  <c r="U1677" i="9" s="1"/>
  <c r="U1674" i="9"/>
  <c r="U1673" i="9" s="1"/>
  <c r="U1672" i="9" s="1"/>
  <c r="U1669" i="9"/>
  <c r="U1668" i="9" s="1"/>
  <c r="U1667" i="9" s="1"/>
  <c r="U1666" i="9" s="1"/>
  <c r="U1664" i="9"/>
  <c r="U1663" i="9" s="1"/>
  <c r="U1662" i="9" s="1"/>
  <c r="U1661" i="9" s="1"/>
  <c r="U1658" i="9"/>
  <c r="U1656" i="9"/>
  <c r="U1652" i="9"/>
  <c r="U1651" i="9" s="1"/>
  <c r="U1649" i="9"/>
  <c r="U1648" i="9" s="1"/>
  <c r="U1646" i="9"/>
  <c r="U1645" i="9" s="1"/>
  <c r="U1642" i="9"/>
  <c r="U1641" i="9" s="1"/>
  <c r="U1640" i="9" s="1"/>
  <c r="U1637" i="9"/>
  <c r="U1636" i="9" s="1"/>
  <c r="U1635" i="9" s="1"/>
  <c r="U1633" i="9"/>
  <c r="U1632" i="9" s="1"/>
  <c r="U1631" i="9" s="1"/>
  <c r="U1628" i="9"/>
  <c r="U1627" i="9" s="1"/>
  <c r="U1626" i="9" s="1"/>
  <c r="U1625" i="9" s="1"/>
  <c r="U1620" i="9"/>
  <c r="U1619" i="9" s="1"/>
  <c r="U1617" i="9"/>
  <c r="U1616" i="9" s="1"/>
  <c r="U1613" i="9"/>
  <c r="U1612" i="9" s="1"/>
  <c r="U1611" i="9" s="1"/>
  <c r="U1609" i="9"/>
  <c r="U1608" i="9" s="1"/>
  <c r="U1607" i="9" s="1"/>
  <c r="U1605" i="9"/>
  <c r="U1604" i="9" s="1"/>
  <c r="U1603" i="9" s="1"/>
  <c r="U1601" i="9"/>
  <c r="U1600" i="9" s="1"/>
  <c r="U1598" i="9"/>
  <c r="U1597" i="9" s="1"/>
  <c r="U1594" i="9"/>
  <c r="U1593" i="9" s="1"/>
  <c r="U1592" i="9" s="1"/>
  <c r="U1590" i="9"/>
  <c r="U1589" i="9" s="1"/>
  <c r="U1588" i="9" s="1"/>
  <c r="U1586" i="9"/>
  <c r="U1585" i="9" s="1"/>
  <c r="U1583" i="9"/>
  <c r="U1582" i="9" s="1"/>
  <c r="U1579" i="9"/>
  <c r="U1578" i="9" s="1"/>
  <c r="U1577" i="9" s="1"/>
  <c r="U1575" i="9"/>
  <c r="U1574" i="9" s="1"/>
  <c r="U1572" i="9"/>
  <c r="U1571" i="9" s="1"/>
  <c r="U1569" i="9"/>
  <c r="U1568" i="9" s="1"/>
  <c r="U1566" i="9"/>
  <c r="U1565" i="9" s="1"/>
  <c r="U1562" i="9"/>
  <c r="U1561" i="9" s="1"/>
  <c r="U1559" i="9"/>
  <c r="U1558" i="9" s="1"/>
  <c r="U1556" i="9"/>
  <c r="U1555" i="9" s="1"/>
  <c r="U1553" i="9"/>
  <c r="U1552" i="9" s="1"/>
  <c r="U1549" i="9"/>
  <c r="U1548" i="9" s="1"/>
  <c r="U1547" i="9" s="1"/>
  <c r="U1545" i="9"/>
  <c r="U1544" i="9" s="1"/>
  <c r="U1541" i="9"/>
  <c r="U1536" i="9"/>
  <c r="U1533" i="9"/>
  <c r="U1532" i="9" s="1"/>
  <c r="U1530" i="9"/>
  <c r="U1528" i="9"/>
  <c r="U1491" i="9"/>
  <c r="U1490" i="9" s="1"/>
  <c r="U1489" i="9" s="1"/>
  <c r="U1487" i="9"/>
  <c r="U1486" i="9" s="1"/>
  <c r="U1485" i="9" s="1"/>
  <c r="U1483" i="9"/>
  <c r="U1482" i="9" s="1"/>
  <c r="U1481" i="9" s="1"/>
  <c r="U1479" i="9"/>
  <c r="U1478" i="9" s="1"/>
  <c r="U1477" i="9" s="1"/>
  <c r="U1475" i="9"/>
  <c r="U1474" i="9" s="1"/>
  <c r="U1473" i="9" s="1"/>
  <c r="U1471" i="9"/>
  <c r="U1470" i="9" s="1"/>
  <c r="U1469" i="9" s="1"/>
  <c r="U1467" i="9"/>
  <c r="U1466" i="9" s="1"/>
  <c r="U1465" i="9" s="1"/>
  <c r="U1462" i="9"/>
  <c r="U1461" i="9" s="1"/>
  <c r="U1460" i="9" s="1"/>
  <c r="U1459" i="9" s="1"/>
  <c r="U1457" i="9"/>
  <c r="U1456" i="9" s="1"/>
  <c r="U1452" i="9"/>
  <c r="U1449" i="9"/>
  <c r="U1446" i="9"/>
  <c r="U1443" i="9"/>
  <c r="U1442" i="9" s="1"/>
  <c r="U1435" i="9"/>
  <c r="U1434" i="9" s="1"/>
  <c r="U1431" i="9"/>
  <c r="U1429" i="9"/>
  <c r="U1424" i="9"/>
  <c r="U1423" i="9" s="1"/>
  <c r="U1422" i="9" s="1"/>
  <c r="U1420" i="9"/>
  <c r="U1419" i="9" s="1"/>
  <c r="U1417" i="9"/>
  <c r="U1416" i="9" s="1"/>
  <c r="U1414" i="9"/>
  <c r="U1413" i="9" s="1"/>
  <c r="U1409" i="9"/>
  <c r="U1408" i="9" s="1"/>
  <c r="U1407" i="9" s="1"/>
  <c r="U1406" i="9" s="1"/>
  <c r="U1404" i="9"/>
  <c r="U1403" i="9" s="1"/>
  <c r="U1402" i="9" s="1"/>
  <c r="U1400" i="9"/>
  <c r="U1399" i="9" s="1"/>
  <c r="U1397" i="9"/>
  <c r="U1396" i="9" s="1"/>
  <c r="U1394" i="9"/>
  <c r="U1393" i="9" s="1"/>
  <c r="U1389" i="9"/>
  <c r="U1388" i="9" s="1"/>
  <c r="U1387" i="9" s="1"/>
  <c r="U1386" i="9" s="1"/>
  <c r="U1384" i="9"/>
  <c r="U1383" i="9" s="1"/>
  <c r="U1382" i="9" s="1"/>
  <c r="U1381" i="9" s="1"/>
  <c r="U1378" i="9"/>
  <c r="U1377" i="9" s="1"/>
  <c r="U1376" i="9" s="1"/>
  <c r="U1374" i="9"/>
  <c r="U1373" i="9" s="1"/>
  <c r="U1372" i="9" s="1"/>
  <c r="U1370" i="9"/>
  <c r="U1369" i="9" s="1"/>
  <c r="U1367" i="9"/>
  <c r="U1366" i="9" s="1"/>
  <c r="U1364" i="9"/>
  <c r="U1363" i="9" s="1"/>
  <c r="U1359" i="9"/>
  <c r="U1358" i="9" s="1"/>
  <c r="U1357" i="9" s="1"/>
  <c r="U1355" i="9"/>
  <c r="U1354" i="9" s="1"/>
  <c r="U1353" i="9" s="1"/>
  <c r="U1351" i="9"/>
  <c r="U1350" i="9" s="1"/>
  <c r="U1349" i="9" s="1"/>
  <c r="U1345" i="9"/>
  <c r="U1344" i="9" s="1"/>
  <c r="U1343" i="9" s="1"/>
  <c r="U1341" i="9"/>
  <c r="U1339" i="9"/>
  <c r="U1336" i="9"/>
  <c r="U1335" i="9" s="1"/>
  <c r="U1333" i="9"/>
  <c r="U1332" i="9" s="1"/>
  <c r="U1328" i="9"/>
  <c r="U1327" i="9" s="1"/>
  <c r="U1326" i="9" s="1"/>
  <c r="U1324" i="9"/>
  <c r="U1323" i="9" s="1"/>
  <c r="U1321" i="9"/>
  <c r="U1320" i="9" s="1"/>
  <c r="U1315" i="9"/>
  <c r="U1314" i="9" s="1"/>
  <c r="U1313" i="9" s="1"/>
  <c r="U1311" i="9"/>
  <c r="U1310" i="9" s="1"/>
  <c r="U1309" i="9" s="1"/>
  <c r="U1307" i="9"/>
  <c r="U1306" i="9" s="1"/>
  <c r="U1305" i="9" s="1"/>
  <c r="U1302" i="9"/>
  <c r="U1301" i="9" s="1"/>
  <c r="U1299" i="9"/>
  <c r="U1298" i="9" s="1"/>
  <c r="U1293" i="9"/>
  <c r="U1292" i="9" s="1"/>
  <c r="U1291" i="9" s="1"/>
  <c r="U1289" i="9"/>
  <c r="U1288" i="9" s="1"/>
  <c r="U1287" i="9" s="1"/>
  <c r="U1284" i="9"/>
  <c r="U1283" i="9" s="1"/>
  <c r="U1282" i="9" s="1"/>
  <c r="U1280" i="9"/>
  <c r="U1279" i="9" s="1"/>
  <c r="U1278" i="9" s="1"/>
  <c r="U1276" i="9"/>
  <c r="U1275" i="9" s="1"/>
  <c r="U1274" i="9" s="1"/>
  <c r="U1272" i="9"/>
  <c r="U1271" i="9" s="1"/>
  <c r="U1270" i="9" s="1"/>
  <c r="U1268" i="9"/>
  <c r="U1267" i="9" s="1"/>
  <c r="U1265" i="9"/>
  <c r="U1264" i="9" s="1"/>
  <c r="U1261" i="9"/>
  <c r="U1260" i="9" s="1"/>
  <c r="U1259" i="9" s="1"/>
  <c r="U1255" i="9"/>
  <c r="U1254" i="9" s="1"/>
  <c r="U1253" i="9" s="1"/>
  <c r="U1251" i="9"/>
  <c r="U1250" i="9" s="1"/>
  <c r="U1249" i="9" s="1"/>
  <c r="U1247" i="9"/>
  <c r="U1246" i="9" s="1"/>
  <c r="U1244" i="9"/>
  <c r="U1243" i="9" s="1"/>
  <c r="U1241" i="9"/>
  <c r="U1240" i="9" s="1"/>
  <c r="U1236" i="9"/>
  <c r="U1235" i="9" s="1"/>
  <c r="U1234" i="9" s="1"/>
  <c r="U1232" i="9"/>
  <c r="U1231" i="9" s="1"/>
  <c r="U1230" i="9" s="1"/>
  <c r="U1223" i="9"/>
  <c r="U1222" i="9" s="1"/>
  <c r="U1221" i="9" s="1"/>
  <c r="U1219" i="9"/>
  <c r="U1218" i="9" s="1"/>
  <c r="U1216" i="9"/>
  <c r="U1215" i="9" s="1"/>
  <c r="U1212" i="9"/>
  <c r="U1211" i="9" s="1"/>
  <c r="U1210" i="9" s="1"/>
  <c r="U1208" i="9"/>
  <c r="U1207" i="9" s="1"/>
  <c r="U1205" i="9"/>
  <c r="U1204" i="9" s="1"/>
  <c r="U1202" i="9"/>
  <c r="U1201" i="9" s="1"/>
  <c r="U1197" i="9"/>
  <c r="U1196" i="9" s="1"/>
  <c r="U1195" i="9" s="1"/>
  <c r="U1193" i="9"/>
  <c r="U1192" i="9" s="1"/>
  <c r="U1191" i="9" s="1"/>
  <c r="U1189" i="9"/>
  <c r="U1188" i="9" s="1"/>
  <c r="U1187" i="9" s="1"/>
  <c r="U1185" i="9"/>
  <c r="U1184" i="9" s="1"/>
  <c r="U1183" i="9" s="1"/>
  <c r="U1181" i="9"/>
  <c r="U1180" i="9" s="1"/>
  <c r="U1179" i="9" s="1"/>
  <c r="U1176" i="9"/>
  <c r="U1175" i="9" s="1"/>
  <c r="U1174" i="9" s="1"/>
  <c r="U1168" i="9"/>
  <c r="U1167" i="9" s="1"/>
  <c r="U1166" i="9" s="1"/>
  <c r="U1164" i="9"/>
  <c r="U1163" i="9" s="1"/>
  <c r="U1162" i="9" s="1"/>
  <c r="U1160" i="9"/>
  <c r="U1159" i="9" s="1"/>
  <c r="U1158" i="9" s="1"/>
  <c r="U1156" i="9"/>
  <c r="U1155" i="9" s="1"/>
  <c r="U1154" i="9" s="1"/>
  <c r="U1152" i="9"/>
  <c r="U1151" i="9" s="1"/>
  <c r="U1150" i="9" s="1"/>
  <c r="U1148" i="9"/>
  <c r="U1147" i="9" s="1"/>
  <c r="U1146" i="9" s="1"/>
  <c r="U1144" i="9"/>
  <c r="U1143" i="9" s="1"/>
  <c r="U1142" i="9" s="1"/>
  <c r="U1140" i="9"/>
  <c r="U1139" i="9" s="1"/>
  <c r="U1138" i="9" s="1"/>
  <c r="U1136" i="9"/>
  <c r="U1135" i="9" s="1"/>
  <c r="U1133" i="9"/>
  <c r="U1132" i="9" s="1"/>
  <c r="U1129" i="9"/>
  <c r="U1128" i="9" s="1"/>
  <c r="U1127" i="9" s="1"/>
  <c r="U1125" i="9"/>
  <c r="U1124" i="9" s="1"/>
  <c r="U1123" i="9" s="1"/>
  <c r="U1121" i="9"/>
  <c r="U1120" i="9" s="1"/>
  <c r="U1119" i="9" s="1"/>
  <c r="U1117" i="9"/>
  <c r="U1116" i="9" s="1"/>
  <c r="U1114" i="9"/>
  <c r="U1113" i="9" s="1"/>
  <c r="U1111" i="9"/>
  <c r="U1110" i="9" s="1"/>
  <c r="U1105" i="9"/>
  <c r="U1104" i="9" s="1"/>
  <c r="U1103" i="9" s="1"/>
  <c r="U1102" i="9" s="1"/>
  <c r="U1100" i="9"/>
  <c r="U1099" i="9" s="1"/>
  <c r="U1098" i="9" s="1"/>
  <c r="U1097" i="9" s="1"/>
  <c r="U1091" i="9"/>
  <c r="U1090" i="9" s="1"/>
  <c r="U1089" i="9" s="1"/>
  <c r="U1087" i="9"/>
  <c r="U1086" i="9" s="1"/>
  <c r="U1085" i="9" s="1"/>
  <c r="U1080" i="9"/>
  <c r="U1079" i="9" s="1"/>
  <c r="U1078" i="9" s="1"/>
  <c r="U1076" i="9"/>
  <c r="U1075" i="9" s="1"/>
  <c r="U1074" i="9" s="1"/>
  <c r="U1068" i="9"/>
  <c r="U1067" i="9" s="1"/>
  <c r="U1066" i="9" s="1"/>
  <c r="U1064" i="9"/>
  <c r="U1063" i="9" s="1"/>
  <c r="U1062" i="9" s="1"/>
  <c r="U1060" i="9"/>
  <c r="U1059" i="9" s="1"/>
  <c r="U1058" i="9" s="1"/>
  <c r="U1055" i="9"/>
  <c r="U1054" i="9" s="1"/>
  <c r="U1052" i="9"/>
  <c r="U1051" i="9" s="1"/>
  <c r="U1048" i="9"/>
  <c r="U1047" i="9" s="1"/>
  <c r="U1045" i="9"/>
  <c r="U1044" i="9" s="1"/>
  <c r="U1042" i="9"/>
  <c r="U1041" i="9" s="1"/>
  <c r="U1037" i="9"/>
  <c r="U1036" i="9" s="1"/>
  <c r="U1035" i="9" s="1"/>
  <c r="U1033" i="9"/>
  <c r="U1032" i="9" s="1"/>
  <c r="U1030" i="9"/>
  <c r="U1029" i="9" s="1"/>
  <c r="U1026" i="9"/>
  <c r="U1025" i="9" s="1"/>
  <c r="U1023" i="9"/>
  <c r="U1022" i="9" s="1"/>
  <c r="U1017" i="9"/>
  <c r="U1016" i="9" s="1"/>
  <c r="U1015" i="9" s="1"/>
  <c r="U1014" i="9" s="1"/>
  <c r="U1012" i="9"/>
  <c r="U1011" i="9" s="1"/>
  <c r="U1009" i="9"/>
  <c r="U1008" i="9" s="1"/>
  <c r="U1006" i="9"/>
  <c r="U1005" i="9" s="1"/>
  <c r="U1002" i="9"/>
  <c r="U1001" i="9" s="1"/>
  <c r="U1000" i="9" s="1"/>
  <c r="U998" i="9"/>
  <c r="U997" i="9" s="1"/>
  <c r="U996" i="9" s="1"/>
  <c r="U994" i="9"/>
  <c r="U993" i="9" s="1"/>
  <c r="U992" i="9" s="1"/>
  <c r="U990" i="9"/>
  <c r="U989" i="9" s="1"/>
  <c r="U987" i="9"/>
  <c r="U986" i="9" s="1"/>
  <c r="U982" i="9"/>
  <c r="U981" i="9" s="1"/>
  <c r="U980" i="9" s="1"/>
  <c r="U973" i="9"/>
  <c r="U972" i="9" s="1"/>
  <c r="U971" i="9" s="1"/>
  <c r="U969" i="9"/>
  <c r="U968" i="9" s="1"/>
  <c r="U966" i="9"/>
  <c r="U965" i="9" s="1"/>
  <c r="U963" i="9"/>
  <c r="U962" i="9" s="1"/>
  <c r="U959" i="9"/>
  <c r="U958" i="9" s="1"/>
  <c r="U956" i="9"/>
  <c r="U955" i="9" s="1"/>
  <c r="U953" i="9"/>
  <c r="U952" i="9" s="1"/>
  <c r="U947" i="9"/>
  <c r="U945" i="9"/>
  <c r="U943" i="9"/>
  <c r="U936" i="9"/>
  <c r="U935" i="9" s="1"/>
  <c r="U933" i="9"/>
  <c r="U931" i="9"/>
  <c r="U929" i="9"/>
  <c r="U925" i="9"/>
  <c r="U924" i="9" s="1"/>
  <c r="U921" i="9"/>
  <c r="U920" i="9" s="1"/>
  <c r="U919" i="9" s="1"/>
  <c r="U915" i="9"/>
  <c r="U914" i="9" s="1"/>
  <c r="U913" i="9" s="1"/>
  <c r="U911" i="9"/>
  <c r="U910" i="9" s="1"/>
  <c r="U909" i="9" s="1"/>
  <c r="U907" i="9"/>
  <c r="U906" i="9" s="1"/>
  <c r="U905" i="9" s="1"/>
  <c r="U903" i="9"/>
  <c r="U902" i="9" s="1"/>
  <c r="U901" i="9" s="1"/>
  <c r="U899" i="9"/>
  <c r="U898" i="9" s="1"/>
  <c r="U897" i="9" s="1"/>
  <c r="U895" i="9"/>
  <c r="U894" i="9" s="1"/>
  <c r="U893" i="9" s="1"/>
  <c r="U891" i="9"/>
  <c r="U890" i="9" s="1"/>
  <c r="U889" i="9" s="1"/>
  <c r="U887" i="9"/>
  <c r="U886" i="9" s="1"/>
  <c r="U885" i="9" s="1"/>
  <c r="U883" i="9"/>
  <c r="U882" i="9" s="1"/>
  <c r="U881" i="9" s="1"/>
  <c r="U879" i="9"/>
  <c r="U878" i="9" s="1"/>
  <c r="U877" i="9" s="1"/>
  <c r="U875" i="9"/>
  <c r="U874" i="9" s="1"/>
  <c r="U873" i="9" s="1"/>
  <c r="U871" i="9"/>
  <c r="U870" i="9" s="1"/>
  <c r="U869" i="9" s="1"/>
  <c r="U866" i="9"/>
  <c r="U865" i="9" s="1"/>
  <c r="U863" i="9"/>
  <c r="U862" i="9" s="1"/>
  <c r="U859" i="9"/>
  <c r="U858" i="9" s="1"/>
  <c r="U857" i="9" s="1"/>
  <c r="U855" i="9"/>
  <c r="U854" i="9" s="1"/>
  <c r="U852" i="9"/>
  <c r="U851" i="9" s="1"/>
  <c r="U849" i="9"/>
  <c r="U848" i="9" s="1"/>
  <c r="U843" i="9"/>
  <c r="U842" i="9" s="1"/>
  <c r="U841" i="9" s="1"/>
  <c r="U839" i="9"/>
  <c r="U838" i="9" s="1"/>
  <c r="U837" i="9" s="1"/>
  <c r="U835" i="9"/>
  <c r="U834" i="9" s="1"/>
  <c r="U833" i="9" s="1"/>
  <c r="U831" i="9"/>
  <c r="U830" i="9" s="1"/>
  <c r="U829" i="9" s="1"/>
  <c r="U827" i="9"/>
  <c r="U826" i="9" s="1"/>
  <c r="U825" i="9" s="1"/>
  <c r="U823" i="9"/>
  <c r="U822" i="9" s="1"/>
  <c r="U821" i="9" s="1"/>
  <c r="U819" i="9"/>
  <c r="U818" i="9" s="1"/>
  <c r="U817" i="9" s="1"/>
  <c r="U815" i="9"/>
  <c r="U814" i="9" s="1"/>
  <c r="U813" i="9" s="1"/>
  <c r="U810" i="9"/>
  <c r="U809" i="9" s="1"/>
  <c r="U808" i="9" s="1"/>
  <c r="U806" i="9"/>
  <c r="U805" i="9" s="1"/>
  <c r="U804" i="9" s="1"/>
  <c r="U802" i="9"/>
  <c r="U801" i="9" s="1"/>
  <c r="U800" i="9" s="1"/>
  <c r="U798" i="9"/>
  <c r="U797" i="9" s="1"/>
  <c r="U796" i="9" s="1"/>
  <c r="U794" i="9"/>
  <c r="U793" i="9" s="1"/>
  <c r="U792" i="9" s="1"/>
  <c r="U790" i="9"/>
  <c r="U789" i="9" s="1"/>
  <c r="U788" i="9" s="1"/>
  <c r="U786" i="9"/>
  <c r="U785" i="9" s="1"/>
  <c r="U784" i="9" s="1"/>
  <c r="U782" i="9"/>
  <c r="U781" i="9" s="1"/>
  <c r="U779" i="9"/>
  <c r="U778" i="9" s="1"/>
  <c r="U773" i="9"/>
  <c r="U772" i="9" s="1"/>
  <c r="U770" i="9"/>
  <c r="U769" i="9" s="1"/>
  <c r="U767" i="9"/>
  <c r="U766" i="9" s="1"/>
  <c r="U762" i="9"/>
  <c r="U761" i="9" s="1"/>
  <c r="U760" i="9" s="1"/>
  <c r="U758" i="9"/>
  <c r="U757" i="9" s="1"/>
  <c r="U756" i="9" s="1"/>
  <c r="U754" i="9"/>
  <c r="U753" i="9" s="1"/>
  <c r="U752" i="9" s="1"/>
  <c r="U750" i="9"/>
  <c r="U749" i="9" s="1"/>
  <c r="U748" i="9" s="1"/>
  <c r="U746" i="9"/>
  <c r="U745" i="9" s="1"/>
  <c r="U744" i="9" s="1"/>
  <c r="U742" i="9"/>
  <c r="U741" i="9" s="1"/>
  <c r="U740" i="9" s="1"/>
  <c r="U738" i="9"/>
  <c r="U737" i="9" s="1"/>
  <c r="U736" i="9" s="1"/>
  <c r="U734" i="9"/>
  <c r="U733" i="9" s="1"/>
  <c r="U732" i="9" s="1"/>
  <c r="U730" i="9"/>
  <c r="U729" i="9" s="1"/>
  <c r="U728" i="9" s="1"/>
  <c r="U725" i="9"/>
  <c r="U724" i="9" s="1"/>
  <c r="U723" i="9" s="1"/>
  <c r="U721" i="9"/>
  <c r="U720" i="9" s="1"/>
  <c r="U719" i="9" s="1"/>
  <c r="U717" i="9"/>
  <c r="U716" i="9" s="1"/>
  <c r="U715" i="9" s="1"/>
  <c r="U713" i="9"/>
  <c r="U712" i="9" s="1"/>
  <c r="U711" i="9" s="1"/>
  <c r="U709" i="9"/>
  <c r="U708" i="9" s="1"/>
  <c r="U707" i="9" s="1"/>
  <c r="U705" i="9"/>
  <c r="U704" i="9" s="1"/>
  <c r="U703" i="9" s="1"/>
  <c r="U701" i="9"/>
  <c r="U700" i="9" s="1"/>
  <c r="U699" i="9" s="1"/>
  <c r="U697" i="9"/>
  <c r="U696" i="9" s="1"/>
  <c r="U695" i="9" s="1"/>
  <c r="U693" i="9"/>
  <c r="U692" i="9" s="1"/>
  <c r="U691" i="9" s="1"/>
  <c r="U689" i="9"/>
  <c r="U688" i="9" s="1"/>
  <c r="U687" i="9" s="1"/>
  <c r="U685" i="9"/>
  <c r="U684" i="9" s="1"/>
  <c r="U683" i="9" s="1"/>
  <c r="U679" i="9"/>
  <c r="U678" i="9" s="1"/>
  <c r="U677" i="9" s="1"/>
  <c r="U675" i="9"/>
  <c r="U674" i="9" s="1"/>
  <c r="U673" i="9" s="1"/>
  <c r="U669" i="9"/>
  <c r="U668" i="9" s="1"/>
  <c r="U666" i="9"/>
  <c r="U665" i="9" s="1"/>
  <c r="U660" i="9"/>
  <c r="U659" i="9" s="1"/>
  <c r="U657" i="9"/>
  <c r="U656" i="9" s="1"/>
  <c r="U654" i="9"/>
  <c r="U653" i="9" s="1"/>
  <c r="U650" i="9"/>
  <c r="U649" i="9" s="1"/>
  <c r="U648" i="9" s="1"/>
  <c r="U645" i="9"/>
  <c r="U644" i="9" s="1"/>
  <c r="U642" i="9"/>
  <c r="U641" i="9" s="1"/>
  <c r="U636" i="9"/>
  <c r="U635" i="9" s="1"/>
  <c r="U634" i="9" s="1"/>
  <c r="U632" i="9"/>
  <c r="U631" i="9" s="1"/>
  <c r="U629" i="9"/>
  <c r="U628" i="9" s="1"/>
  <c r="U626" i="9"/>
  <c r="U625" i="9" s="1"/>
  <c r="U623" i="9"/>
  <c r="U622" i="9" s="1"/>
  <c r="U612" i="9"/>
  <c r="U611" i="9" s="1"/>
  <c r="U610" i="9" s="1"/>
  <c r="U608" i="9"/>
  <c r="U606" i="9"/>
  <c r="U603" i="9"/>
  <c r="U602" i="9" s="1"/>
  <c r="U600" i="9"/>
  <c r="U599" i="9" s="1"/>
  <c r="U595" i="9"/>
  <c r="U594" i="9" s="1"/>
  <c r="U593" i="9" s="1"/>
  <c r="U587" i="9"/>
  <c r="U586" i="9" s="1"/>
  <c r="U584" i="9"/>
  <c r="U583" i="9" s="1"/>
  <c r="U582" i="9" s="1"/>
  <c r="U578" i="9"/>
  <c r="U577" i="9" s="1"/>
  <c r="U575" i="9"/>
  <c r="U574" i="9" s="1"/>
  <c r="U571" i="9"/>
  <c r="U570" i="9" s="1"/>
  <c r="U568" i="9"/>
  <c r="U567" i="9" s="1"/>
  <c r="U564" i="9"/>
  <c r="U563" i="9" s="1"/>
  <c r="U561" i="9"/>
  <c r="U560" i="9" s="1"/>
  <c r="U556" i="9"/>
  <c r="U555" i="9" s="1"/>
  <c r="U554" i="9" s="1"/>
  <c r="U552" i="9"/>
  <c r="U551" i="9" s="1"/>
  <c r="U550" i="9" s="1"/>
  <c r="U548" i="9"/>
  <c r="U547" i="9" s="1"/>
  <c r="U546" i="9" s="1"/>
  <c r="U544" i="9"/>
  <c r="U543" i="9" s="1"/>
  <c r="U541" i="9"/>
  <c r="U540" i="9" s="1"/>
  <c r="U537" i="9"/>
  <c r="U536" i="9" s="1"/>
  <c r="U534" i="9"/>
  <c r="U533" i="9" s="1"/>
  <c r="U530" i="9"/>
  <c r="U529" i="9" s="1"/>
  <c r="U527" i="9"/>
  <c r="U526" i="9" s="1"/>
  <c r="U522" i="9"/>
  <c r="U521" i="9" s="1"/>
  <c r="U519" i="9"/>
  <c r="U518" i="9" s="1"/>
  <c r="U515" i="9"/>
  <c r="U514" i="9" s="1"/>
  <c r="U512" i="9"/>
  <c r="U511" i="9" s="1"/>
  <c r="U506" i="9"/>
  <c r="U504" i="9"/>
  <c r="U500" i="9"/>
  <c r="U494" i="9"/>
  <c r="U493" i="9" s="1"/>
  <c r="U492" i="9" s="1"/>
  <c r="U486" i="9"/>
  <c r="U485" i="9" s="1"/>
  <c r="U484" i="9" s="1"/>
  <c r="U481" i="9"/>
  <c r="U480" i="9" s="1"/>
  <c r="U475" i="9"/>
  <c r="U473" i="9"/>
  <c r="U469" i="9"/>
  <c r="U468" i="9" s="1"/>
  <c r="U466" i="9"/>
  <c r="U465" i="9" s="1"/>
  <c r="U457" i="9"/>
  <c r="U456" i="9" s="1"/>
  <c r="U455" i="9" s="1"/>
  <c r="U453" i="9"/>
  <c r="U452" i="9" s="1"/>
  <c r="U451" i="9" s="1"/>
  <c r="U449" i="9"/>
  <c r="U448" i="9" s="1"/>
  <c r="U447" i="9" s="1"/>
  <c r="U444" i="9"/>
  <c r="U442" i="9"/>
  <c r="U439" i="9"/>
  <c r="U438" i="9" s="1"/>
  <c r="U433" i="9"/>
  <c r="U432" i="9" s="1"/>
  <c r="U431" i="9" s="1"/>
  <c r="U429" i="9"/>
  <c r="U428" i="9" s="1"/>
  <c r="U427" i="9" s="1"/>
  <c r="U418" i="9"/>
  <c r="U417" i="9" s="1"/>
  <c r="U415" i="9"/>
  <c r="U414" i="9" s="1"/>
  <c r="U411" i="9"/>
  <c r="U410" i="9" s="1"/>
  <c r="U409" i="9" s="1"/>
  <c r="U405" i="9"/>
  <c r="U404" i="9" s="1"/>
  <c r="U403" i="9" s="1"/>
  <c r="U402" i="9" s="1"/>
  <c r="U400" i="9"/>
  <c r="U399" i="9" s="1"/>
  <c r="U398" i="9" s="1"/>
  <c r="U397" i="9" s="1"/>
  <c r="U395" i="9"/>
  <c r="U394" i="9" s="1"/>
  <c r="U393" i="9" s="1"/>
  <c r="U391" i="9"/>
  <c r="U390" i="9" s="1"/>
  <c r="U389" i="9" s="1"/>
  <c r="U387" i="9"/>
  <c r="U386" i="9" s="1"/>
  <c r="U384" i="9"/>
  <c r="U383" i="9" s="1"/>
  <c r="U380" i="9"/>
  <c r="U379" i="9" s="1"/>
  <c r="U378" i="9" s="1"/>
  <c r="U373" i="9"/>
  <c r="U371" i="9"/>
  <c r="U366" i="9"/>
  <c r="U364" i="9"/>
  <c r="U359" i="9"/>
  <c r="U357" i="9"/>
  <c r="U352" i="9"/>
  <c r="U351" i="9" s="1"/>
  <c r="U349" i="9"/>
  <c r="U347" i="9"/>
  <c r="U345" i="9"/>
  <c r="U342" i="9"/>
  <c r="U341" i="9" s="1"/>
  <c r="U333" i="9"/>
  <c r="U329" i="9"/>
  <c r="U325" i="9"/>
  <c r="U324" i="9" s="1"/>
  <c r="U321" i="9"/>
  <c r="U320" i="9" s="1"/>
  <c r="U319" i="9" s="1"/>
  <c r="U316" i="9"/>
  <c r="U315" i="9" s="1"/>
  <c r="U314" i="9" s="1"/>
  <c r="U312" i="9"/>
  <c r="U311" i="9" s="1"/>
  <c r="U310" i="9" s="1"/>
  <c r="U308" i="9"/>
  <c r="U307" i="9" s="1"/>
  <c r="U305" i="9"/>
  <c r="U304" i="9" s="1"/>
  <c r="U301" i="9"/>
  <c r="U300" i="9" s="1"/>
  <c r="U298" i="9"/>
  <c r="U297" i="9" s="1"/>
  <c r="U294" i="9"/>
  <c r="U293" i="9" s="1"/>
  <c r="U292" i="9" s="1"/>
  <c r="U290" i="9"/>
  <c r="U288" i="9"/>
  <c r="U285" i="9"/>
  <c r="U284" i="9" s="1"/>
  <c r="U281" i="9"/>
  <c r="U279" i="9"/>
  <c r="U276" i="9"/>
  <c r="U275" i="9" s="1"/>
  <c r="U272" i="9"/>
  <c r="U271" i="9" s="1"/>
  <c r="U270" i="9" s="1"/>
  <c r="U268" i="9"/>
  <c r="U267" i="9" s="1"/>
  <c r="U265" i="9"/>
  <c r="U264" i="9" s="1"/>
  <c r="U259" i="9"/>
  <c r="U257" i="9"/>
  <c r="U253" i="9"/>
  <c r="U251" i="9"/>
  <c r="U249" i="9"/>
  <c r="U245" i="9"/>
  <c r="U244" i="9" s="1"/>
  <c r="U243" i="9" s="1"/>
  <c r="U241" i="9"/>
  <c r="U239" i="9"/>
  <c r="U236" i="9"/>
  <c r="U235" i="9" s="1"/>
  <c r="U231" i="9"/>
  <c r="U228" i="9"/>
  <c r="U224" i="9"/>
  <c r="U223" i="9" s="1"/>
  <c r="U221" i="9"/>
  <c r="U219" i="9"/>
  <c r="U216" i="9"/>
  <c r="U215" i="9" s="1"/>
  <c r="U213" i="9"/>
  <c r="U212" i="9" s="1"/>
  <c r="U208" i="9"/>
  <c r="U207" i="9" s="1"/>
  <c r="U205" i="9"/>
  <c r="U204" i="9" s="1"/>
  <c r="U201" i="9"/>
  <c r="U200" i="9" s="1"/>
  <c r="U198" i="9"/>
  <c r="U197" i="9" s="1"/>
  <c r="U195" i="9"/>
  <c r="U194" i="9" s="1"/>
  <c r="U192" i="9"/>
  <c r="U191" i="9" s="1"/>
  <c r="U187" i="9"/>
  <c r="U185" i="9"/>
  <c r="U181" i="9"/>
  <c r="U180" i="9" s="1"/>
  <c r="U179" i="9" s="1"/>
  <c r="U177" i="9"/>
  <c r="U176" i="9" s="1"/>
  <c r="U175" i="9" s="1"/>
  <c r="U173" i="9"/>
  <c r="U172" i="9" s="1"/>
  <c r="U171" i="9" s="1"/>
  <c r="U169" i="9"/>
  <c r="U168" i="9" s="1"/>
  <c r="U167" i="9" s="1"/>
  <c r="U165" i="9"/>
  <c r="U163" i="9"/>
  <c r="U159" i="9"/>
  <c r="U157" i="9"/>
  <c r="U153" i="9"/>
  <c r="U152" i="9" s="1"/>
  <c r="U151" i="9" s="1"/>
  <c r="U148" i="9"/>
  <c r="U145" i="9"/>
  <c r="U141" i="9"/>
  <c r="U139" i="9"/>
  <c r="U135" i="9"/>
  <c r="U133" i="9"/>
  <c r="U131" i="9"/>
  <c r="U127" i="9"/>
  <c r="U126" i="9" s="1"/>
  <c r="U125" i="9" s="1"/>
  <c r="U123" i="9"/>
  <c r="U121" i="9"/>
  <c r="U117" i="9"/>
  <c r="U116" i="9" s="1"/>
  <c r="U115" i="9" s="1"/>
  <c r="U105" i="9"/>
  <c r="U104" i="9" s="1"/>
  <c r="U103" i="9" s="1"/>
  <c r="U101" i="9"/>
  <c r="U100" i="9" s="1"/>
  <c r="U99" i="9" s="1"/>
  <c r="U97" i="9"/>
  <c r="U96" i="9" s="1"/>
  <c r="U95" i="9" s="1"/>
  <c r="U93" i="9"/>
  <c r="U92" i="9" s="1"/>
  <c r="U91" i="9" s="1"/>
  <c r="U89" i="9"/>
  <c r="U88" i="9" s="1"/>
  <c r="U87" i="9" s="1"/>
  <c r="U85" i="9"/>
  <c r="U83" i="9"/>
  <c r="U78" i="9"/>
  <c r="U75" i="9" s="1"/>
  <c r="U72" i="9"/>
  <c r="U71" i="9" s="1"/>
  <c r="U67" i="9"/>
  <c r="U66" i="9" s="1"/>
  <c r="U65" i="9" s="1"/>
  <c r="U63" i="9"/>
  <c r="U61" i="9"/>
  <c r="U57" i="9"/>
  <c r="U56" i="9" s="1"/>
  <c r="U54" i="9"/>
  <c r="U53" i="9" s="1"/>
  <c r="U49" i="9"/>
  <c r="U46" i="9"/>
  <c r="U42" i="9"/>
  <c r="U40" i="9"/>
  <c r="U37" i="9"/>
  <c r="U36" i="9" s="1"/>
  <c r="U34" i="9"/>
  <c r="U33" i="9" s="1"/>
  <c r="U30" i="9"/>
  <c r="U29" i="9" s="1"/>
  <c r="U28" i="9" s="1"/>
  <c r="U26" i="9"/>
  <c r="U25" i="9" s="1"/>
  <c r="U24" i="9" s="1"/>
  <c r="U22" i="9"/>
  <c r="U20" i="9"/>
  <c r="U1057" i="9" l="1"/>
  <c r="J1199" i="9"/>
  <c r="J80" i="9"/>
  <c r="K80" i="9"/>
  <c r="U472" i="9"/>
  <c r="U464" i="9" s="1"/>
  <c r="I274" i="9"/>
  <c r="K1039" i="9"/>
  <c r="J1728" i="9"/>
  <c r="J1707" i="9" s="1"/>
  <c r="J1793" i="9"/>
  <c r="J846" i="9"/>
  <c r="J845" i="9" s="1"/>
  <c r="K1020" i="9"/>
  <c r="K1526" i="9"/>
  <c r="K1464" i="9" s="1"/>
  <c r="I1526" i="9"/>
  <c r="K1317" i="9"/>
  <c r="J1526" i="9"/>
  <c r="J1464" i="9" s="1"/>
  <c r="I437" i="9"/>
  <c r="K638" i="9"/>
  <c r="K597" i="9"/>
  <c r="K580" i="9" s="1"/>
  <c r="J597" i="9"/>
  <c r="J580" i="9" s="1"/>
  <c r="J1039" i="9"/>
  <c r="K1108" i="9"/>
  <c r="J917" i="9"/>
  <c r="J524" i="9"/>
  <c r="J662" i="9"/>
  <c r="J1020" i="9"/>
  <c r="U497" i="9"/>
  <c r="U496" i="9" s="1"/>
  <c r="K1257" i="9"/>
  <c r="K210" i="9"/>
  <c r="K662" i="9"/>
  <c r="K1347" i="9"/>
  <c r="I539" i="9"/>
  <c r="K1639" i="9"/>
  <c r="K1624" i="9" s="1"/>
  <c r="I1392" i="9"/>
  <c r="I1391" i="9" s="1"/>
  <c r="K463" i="9"/>
  <c r="K435" i="9" s="1"/>
  <c r="K950" i="9"/>
  <c r="J1639" i="9"/>
  <c r="J1624" i="9" s="1"/>
  <c r="I525" i="9"/>
  <c r="K1728" i="9"/>
  <c r="K1707" i="9" s="1"/>
  <c r="J979" i="9"/>
  <c r="J1257" i="9"/>
  <c r="J262" i="9"/>
  <c r="J261" i="9" s="1"/>
  <c r="I1692" i="9"/>
  <c r="I1686" i="9" s="1"/>
  <c r="I167" i="9"/>
  <c r="I447" i="9"/>
  <c r="J950" i="9"/>
  <c r="J558" i="9"/>
  <c r="I1779" i="9"/>
  <c r="K846" i="9"/>
  <c r="K845" i="9" s="1"/>
  <c r="I841" i="9"/>
  <c r="J189" i="9"/>
  <c r="I677" i="9"/>
  <c r="I610" i="9"/>
  <c r="J509" i="9"/>
  <c r="J681" i="9"/>
  <c r="K524" i="9"/>
  <c r="K189" i="9"/>
  <c r="J638" i="9"/>
  <c r="I951" i="9"/>
  <c r="I796" i="9"/>
  <c r="K17" i="9"/>
  <c r="K558" i="9"/>
  <c r="I484" i="9"/>
  <c r="I283" i="9"/>
  <c r="I566" i="9"/>
  <c r="I303" i="9"/>
  <c r="K917" i="9"/>
  <c r="J775" i="9"/>
  <c r="J1347" i="9"/>
  <c r="K979" i="9"/>
  <c r="I598" i="9"/>
  <c r="K509" i="9"/>
  <c r="I1433" i="9"/>
  <c r="J1108" i="9"/>
  <c r="J17" i="9"/>
  <c r="I1015" i="9"/>
  <c r="I1362" i="9"/>
  <c r="I1343" i="9"/>
  <c r="I1239" i="9"/>
  <c r="K681" i="9"/>
  <c r="I263" i="9"/>
  <c r="K1295" i="9"/>
  <c r="K1426" i="9"/>
  <c r="K338" i="9"/>
  <c r="I91" i="9"/>
  <c r="K775" i="9"/>
  <c r="J338" i="9"/>
  <c r="J463" i="9"/>
  <c r="J435" i="9" s="1"/>
  <c r="I1103" i="9"/>
  <c r="I1626" i="9"/>
  <c r="I1162" i="9"/>
  <c r="I403" i="9"/>
  <c r="I310" i="9"/>
  <c r="I87" i="9"/>
  <c r="I1640" i="9"/>
  <c r="I1119" i="9"/>
  <c r="I362" i="9"/>
  <c r="I1667" i="9"/>
  <c r="I1422" i="9"/>
  <c r="I1278" i="9"/>
  <c r="I1066" i="9"/>
  <c r="I1035" i="9"/>
  <c r="I451" i="9"/>
  <c r="I413" i="9"/>
  <c r="I125" i="9"/>
  <c r="I1459" i="9"/>
  <c r="I1004" i="9"/>
  <c r="I889" i="9"/>
  <c r="I736" i="9"/>
  <c r="I687" i="9"/>
  <c r="I270" i="9"/>
  <c r="I1485" i="9"/>
  <c r="I919" i="9"/>
  <c r="I211" i="9"/>
  <c r="I1783" i="9"/>
  <c r="I1287" i="9"/>
  <c r="I1270" i="9"/>
  <c r="I1253" i="9"/>
  <c r="I1085" i="9"/>
  <c r="I961" i="9"/>
  <c r="K1793" i="9"/>
  <c r="I1728" i="9"/>
  <c r="I1564" i="9"/>
  <c r="I1357" i="9"/>
  <c r="I1309" i="9"/>
  <c r="I1214" i="9"/>
  <c r="I1195" i="9"/>
  <c r="I1109" i="9"/>
  <c r="I935" i="9"/>
  <c r="I573" i="9"/>
  <c r="I559" i="9"/>
  <c r="I546" i="9"/>
  <c r="I532" i="9"/>
  <c r="I28" i="9"/>
  <c r="I1630" i="9"/>
  <c r="I1676" i="9"/>
  <c r="I1349" i="9"/>
  <c r="I1319" i="9"/>
  <c r="I1123" i="9"/>
  <c r="I1074" i="9"/>
  <c r="I695" i="9"/>
  <c r="I634" i="9"/>
  <c r="I389" i="9"/>
  <c r="I292" i="9"/>
  <c r="I190" i="9"/>
  <c r="I1469" i="9"/>
  <c r="I1387" i="9"/>
  <c r="I1230" i="9"/>
  <c r="I1040" i="9"/>
  <c r="I971" i="9"/>
  <c r="I1326" i="9"/>
  <c r="I941" i="9"/>
  <c r="I847" i="9"/>
  <c r="I821" i="9"/>
  <c r="I740" i="9"/>
  <c r="I664" i="9"/>
  <c r="I398" i="9"/>
  <c r="I382" i="9"/>
  <c r="I155" i="9"/>
  <c r="I18" i="9"/>
  <c r="I1331" i="9"/>
  <c r="I1187" i="9"/>
  <c r="I905" i="9"/>
  <c r="I804" i="9"/>
  <c r="I715" i="9"/>
  <c r="I247" i="9"/>
  <c r="I32" i="9"/>
  <c r="I640" i="9"/>
  <c r="I554" i="9"/>
  <c r="I203" i="9"/>
  <c r="I1050" i="9"/>
  <c r="I800" i="9"/>
  <c r="I103" i="9"/>
  <c r="I183" i="9"/>
  <c r="I151" i="9"/>
  <c r="I70" i="9"/>
  <c r="I1551" i="9"/>
  <c r="I81" i="9"/>
  <c r="J1426" i="9"/>
  <c r="I1313" i="9"/>
  <c r="I1297" i="9"/>
  <c r="I1282" i="9"/>
  <c r="I1234" i="9"/>
  <c r="I1000" i="9"/>
  <c r="I1427" i="9"/>
  <c r="I1259" i="9"/>
  <c r="I1200" i="9"/>
  <c r="I877" i="9"/>
  <c r="I869" i="9"/>
  <c r="I765" i="9"/>
  <c r="I752" i="9"/>
  <c r="I699" i="9"/>
  <c r="I355" i="9"/>
  <c r="I161" i="9"/>
  <c r="I24" i="9"/>
  <c r="I1596" i="9"/>
  <c r="I1274" i="9"/>
  <c r="I1183" i="9"/>
  <c r="I1131" i="9"/>
  <c r="I1021" i="9"/>
  <c r="I909" i="9"/>
  <c r="I861" i="9"/>
  <c r="I455" i="9"/>
  <c r="I171" i="9"/>
  <c r="I137" i="9"/>
  <c r="I1210" i="9"/>
  <c r="I1146" i="9"/>
  <c r="I1412" i="9"/>
  <c r="I893" i="9"/>
  <c r="I1158" i="9"/>
  <c r="I1058" i="9"/>
  <c r="I813" i="9"/>
  <c r="I683" i="9"/>
  <c r="I393" i="9"/>
  <c r="I119" i="9"/>
  <c r="I1382" i="9"/>
  <c r="J1317" i="9"/>
  <c r="I1098" i="9"/>
  <c r="I901" i="9"/>
  <c r="I707" i="9"/>
  <c r="I510" i="9"/>
  <c r="I255" i="9"/>
  <c r="I129" i="9"/>
  <c r="I115" i="9"/>
  <c r="I1372" i="9"/>
  <c r="I996" i="9"/>
  <c r="I502" i="9"/>
  <c r="I1221" i="9"/>
  <c r="I1179" i="9"/>
  <c r="I992" i="9"/>
  <c r="I829" i="9"/>
  <c r="I744" i="9"/>
  <c r="I593" i="9"/>
  <c r="I99" i="9"/>
  <c r="I52" i="9"/>
  <c r="I760" i="9"/>
  <c r="I1249" i="9"/>
  <c r="J1295" i="9"/>
  <c r="I777" i="9"/>
  <c r="K262" i="9"/>
  <c r="K261" i="9" s="1"/>
  <c r="I234" i="9"/>
  <c r="I1795" i="9"/>
  <c r="I1291" i="9"/>
  <c r="I1127" i="9"/>
  <c r="I1028" i="9"/>
  <c r="I837" i="9"/>
  <c r="I784" i="9"/>
  <c r="I492" i="9"/>
  <c r="I318" i="9"/>
  <c r="I833" i="9"/>
  <c r="I808" i="9"/>
  <c r="I748" i="9"/>
  <c r="I723" i="9"/>
  <c r="I652" i="9"/>
  <c r="I517" i="9"/>
  <c r="I427" i="9"/>
  <c r="I369" i="9"/>
  <c r="I340" i="9"/>
  <c r="I95" i="9"/>
  <c r="I59" i="9"/>
  <c r="I1581" i="9"/>
  <c r="I621" i="9"/>
  <c r="I648" i="9"/>
  <c r="I431" i="9"/>
  <c r="I296" i="9"/>
  <c r="I1305" i="9"/>
  <c r="I885" i="9"/>
  <c r="I825" i="9"/>
  <c r="I728" i="9"/>
  <c r="I1263" i="9"/>
  <c r="I985" i="9"/>
  <c r="I857" i="9"/>
  <c r="I792" i="9"/>
  <c r="I719" i="9"/>
  <c r="I464" i="9"/>
  <c r="J210" i="9"/>
  <c r="U1655" i="9"/>
  <c r="U1654" i="9" s="1"/>
  <c r="U985" i="9"/>
  <c r="U1795" i="9"/>
  <c r="U1794" i="9" s="1"/>
  <c r="U82" i="9"/>
  <c r="U81" i="9" s="1"/>
  <c r="U1021" i="9"/>
  <c r="U39" i="9"/>
  <c r="U32" i="9" s="1"/>
  <c r="U52" i="9"/>
  <c r="U1742" i="9"/>
  <c r="U1728" i="9" s="1"/>
  <c r="U45" i="9"/>
  <c r="U44" i="9" s="1"/>
  <c r="U296" i="9"/>
  <c r="U287" i="9"/>
  <c r="U283" i="9" s="1"/>
  <c r="U1808" i="9"/>
  <c r="U1004" i="9"/>
  <c r="U218" i="9"/>
  <c r="U211" i="9" s="1"/>
  <c r="U238" i="9"/>
  <c r="U234" i="9" s="1"/>
  <c r="U1263" i="9"/>
  <c r="U1258" i="9" s="1"/>
  <c r="U1338" i="9"/>
  <c r="U1331" i="9" s="1"/>
  <c r="U1330" i="9" s="1"/>
  <c r="U1428" i="9"/>
  <c r="U1427" i="9" s="1"/>
  <c r="U1445" i="9"/>
  <c r="U1433" i="9" s="1"/>
  <c r="U1535" i="9"/>
  <c r="U559" i="9"/>
  <c r="U356" i="9"/>
  <c r="U355" i="9" s="1"/>
  <c r="U354" i="9" s="1"/>
  <c r="U503" i="9"/>
  <c r="U502" i="9" s="1"/>
  <c r="U1676" i="9"/>
  <c r="U1671" i="9" s="1"/>
  <c r="U1660" i="9" s="1"/>
  <c r="U1697" i="9"/>
  <c r="U1692" i="9" s="1"/>
  <c r="U1686" i="9" s="1"/>
  <c r="U1718" i="9"/>
  <c r="U1713" i="9" s="1"/>
  <c r="U573" i="9"/>
  <c r="U60" i="9"/>
  <c r="U59" i="9" s="1"/>
  <c r="U525" i="9"/>
  <c r="U566" i="9"/>
  <c r="U861" i="9"/>
  <c r="U1214" i="9"/>
  <c r="U1297" i="9"/>
  <c r="U1296" i="9" s="1"/>
  <c r="U1527" i="9"/>
  <c r="U1615" i="9"/>
  <c r="U1109" i="9"/>
  <c r="U672" i="9"/>
  <c r="U682" i="9"/>
  <c r="U847" i="9"/>
  <c r="U1286" i="9"/>
  <c r="U256" i="9"/>
  <c r="U255" i="9" s="1"/>
  <c r="U664" i="9"/>
  <c r="U663" i="9" s="1"/>
  <c r="U1028" i="9"/>
  <c r="U1229" i="9"/>
  <c r="U184" i="9"/>
  <c r="U183" i="9" s="1"/>
  <c r="U278" i="9"/>
  <c r="U274" i="9" s="1"/>
  <c r="U363" i="9"/>
  <c r="U362" i="9" s="1"/>
  <c r="U361" i="9" s="1"/>
  <c r="U605" i="9"/>
  <c r="U598" i="9" s="1"/>
  <c r="U344" i="9"/>
  <c r="U340" i="9" s="1"/>
  <c r="U339" i="9" s="1"/>
  <c r="U370" i="9"/>
  <c r="U369" i="9" s="1"/>
  <c r="U368" i="9" s="1"/>
  <c r="U413" i="9"/>
  <c r="U441" i="9"/>
  <c r="U437" i="9" s="1"/>
  <c r="U436" i="9" s="1"/>
  <c r="U942" i="9"/>
  <c r="U941" i="9" s="1"/>
  <c r="U940" i="9" s="1"/>
  <c r="U1200" i="9"/>
  <c r="U1239" i="9"/>
  <c r="U1238" i="9" s="1"/>
  <c r="U1392" i="9"/>
  <c r="U1391" i="9" s="1"/>
  <c r="U1596" i="9"/>
  <c r="U19" i="9"/>
  <c r="U18" i="9" s="1"/>
  <c r="U70" i="9"/>
  <c r="U138" i="9"/>
  <c r="U137" i="9" s="1"/>
  <c r="U162" i="9"/>
  <c r="U161" i="9" s="1"/>
  <c r="U203" i="9"/>
  <c r="U303" i="9"/>
  <c r="U532" i="9"/>
  <c r="U1783" i="9"/>
  <c r="U1778" i="9" s="1"/>
  <c r="U227" i="9"/>
  <c r="U226" i="9" s="1"/>
  <c r="U328" i="9"/>
  <c r="U323" i="9" s="1"/>
  <c r="U318" i="9" s="1"/>
  <c r="U517" i="9"/>
  <c r="U777" i="9"/>
  <c r="U776" i="9" s="1"/>
  <c r="U928" i="9"/>
  <c r="U923" i="9" s="1"/>
  <c r="U918" i="9" s="1"/>
  <c r="U1096" i="9"/>
  <c r="U1362" i="9"/>
  <c r="U1361" i="9" s="1"/>
  <c r="U1630" i="9"/>
  <c r="U510" i="9"/>
  <c r="U539" i="9"/>
  <c r="U581" i="9"/>
  <c r="U621" i="9"/>
  <c r="U640" i="9"/>
  <c r="U639" i="9" s="1"/>
  <c r="U652" i="9"/>
  <c r="U647" i="9" s="1"/>
  <c r="U1040" i="9"/>
  <c r="U1050" i="9"/>
  <c r="U1319" i="9"/>
  <c r="U1318" i="9" s="1"/>
  <c r="U1412" i="9"/>
  <c r="U1411" i="9" s="1"/>
  <c r="U1644" i="9"/>
  <c r="U263" i="9"/>
  <c r="U382" i="9"/>
  <c r="U377" i="9" s="1"/>
  <c r="U120" i="9"/>
  <c r="U119" i="9" s="1"/>
  <c r="U130" i="9"/>
  <c r="U129" i="9" s="1"/>
  <c r="U144" i="9"/>
  <c r="U143" i="9" s="1"/>
  <c r="U156" i="9"/>
  <c r="U155" i="9" s="1"/>
  <c r="U248" i="9"/>
  <c r="U247" i="9" s="1"/>
  <c r="U765" i="9"/>
  <c r="U764" i="9" s="1"/>
  <c r="U961" i="9"/>
  <c r="U1131" i="9"/>
  <c r="U190" i="9"/>
  <c r="U727" i="9"/>
  <c r="U868" i="9"/>
  <c r="U812" i="9"/>
  <c r="U951" i="9"/>
  <c r="U1178" i="9"/>
  <c r="U1581" i="9"/>
  <c r="U1304" i="9"/>
  <c r="U1348" i="9"/>
  <c r="U1551" i="9"/>
  <c r="U1564" i="9"/>
  <c r="G973" i="9"/>
  <c r="H973" i="9"/>
  <c r="F973" i="9"/>
  <c r="H1018" i="9"/>
  <c r="N1018" i="9" s="1"/>
  <c r="T1018" i="9" s="1"/>
  <c r="G1018" i="9"/>
  <c r="M1018" i="9" s="1"/>
  <c r="S1018" i="9" s="1"/>
  <c r="F1018" i="9"/>
  <c r="L1018" i="9" s="1"/>
  <c r="R1018" i="9" s="1"/>
  <c r="U463" i="9" l="1"/>
  <c r="U435" i="9" s="1"/>
  <c r="U408" i="9"/>
  <c r="U407" i="9" s="1"/>
  <c r="U1108" i="9"/>
  <c r="K1019" i="9"/>
  <c r="U80" i="9"/>
  <c r="U1199" i="9"/>
  <c r="I1199" i="9"/>
  <c r="I80" i="9"/>
  <c r="I436" i="9"/>
  <c r="K949" i="9"/>
  <c r="K1107" i="9"/>
  <c r="J508" i="9"/>
  <c r="I1426" i="9"/>
  <c r="J1019" i="9"/>
  <c r="U597" i="9"/>
  <c r="U580" i="9" s="1"/>
  <c r="I597" i="9"/>
  <c r="K1380" i="9"/>
  <c r="J1380" i="9"/>
  <c r="K16" i="9"/>
  <c r="J16" i="9"/>
  <c r="U950" i="9"/>
  <c r="J949" i="9"/>
  <c r="J1107" i="9"/>
  <c r="F972" i="9"/>
  <c r="L973" i="9"/>
  <c r="R973" i="9" s="1"/>
  <c r="I950" i="9"/>
  <c r="I1464" i="9"/>
  <c r="I672" i="9"/>
  <c r="K508" i="9"/>
  <c r="I1014" i="9"/>
  <c r="I581" i="9"/>
  <c r="I1304" i="9"/>
  <c r="I776" i="9"/>
  <c r="I1178" i="9"/>
  <c r="I764" i="9"/>
  <c r="I397" i="9"/>
  <c r="I1039" i="9"/>
  <c r="I368" i="9"/>
  <c r="I1794" i="9"/>
  <c r="I1381" i="9"/>
  <c r="I1411" i="9"/>
  <c r="I1020" i="9"/>
  <c r="I1258" i="9"/>
  <c r="I846" i="9"/>
  <c r="I1318" i="9"/>
  <c r="I1286" i="9"/>
  <c r="I918" i="9"/>
  <c r="I727" i="9"/>
  <c r="I361" i="9"/>
  <c r="I1639" i="9"/>
  <c r="I1102" i="9"/>
  <c r="I509" i="9"/>
  <c r="I1097" i="9"/>
  <c r="I868" i="9"/>
  <c r="I17" i="9"/>
  <c r="I1229" i="9"/>
  <c r="I1671" i="9"/>
  <c r="I1361" i="9"/>
  <c r="I639" i="9"/>
  <c r="I1330" i="9"/>
  <c r="I1386" i="9"/>
  <c r="I189" i="9"/>
  <c r="H972" i="9"/>
  <c r="N973" i="9"/>
  <c r="T973" i="9" s="1"/>
  <c r="I647" i="9"/>
  <c r="G972" i="9"/>
  <c r="M973" i="9"/>
  <c r="S973" i="9" s="1"/>
  <c r="I262" i="9"/>
  <c r="I210" i="9"/>
  <c r="I463" i="9"/>
  <c r="I979" i="9"/>
  <c r="I339" i="9"/>
  <c r="I377" i="9"/>
  <c r="I682" i="9"/>
  <c r="I1057" i="9"/>
  <c r="I354" i="9"/>
  <c r="I1296" i="9"/>
  <c r="I663" i="9"/>
  <c r="I812" i="9"/>
  <c r="I940" i="9"/>
  <c r="I1348" i="9"/>
  <c r="I524" i="9"/>
  <c r="I1108" i="9"/>
  <c r="I1778" i="9"/>
  <c r="I1238" i="9"/>
  <c r="I408" i="9"/>
  <c r="I1666" i="9"/>
  <c r="I402" i="9"/>
  <c r="I1625" i="9"/>
  <c r="I558" i="9"/>
  <c r="U1793" i="9"/>
  <c r="U1347" i="9"/>
  <c r="U917" i="9"/>
  <c r="U1426" i="9"/>
  <c r="U979" i="9"/>
  <c r="U1317" i="9"/>
  <c r="U1639" i="9"/>
  <c r="U1624" i="9" s="1"/>
  <c r="U1020" i="9"/>
  <c r="U662" i="9"/>
  <c r="U558" i="9"/>
  <c r="U17" i="9"/>
  <c r="U189" i="9"/>
  <c r="U846" i="9"/>
  <c r="U845" i="9" s="1"/>
  <c r="U1526" i="9"/>
  <c r="U1464" i="9" s="1"/>
  <c r="U1257" i="9"/>
  <c r="U638" i="9"/>
  <c r="U1295" i="9"/>
  <c r="U262" i="9"/>
  <c r="U261" i="9" s="1"/>
  <c r="U524" i="9"/>
  <c r="U338" i="9"/>
  <c r="U1707" i="9"/>
  <c r="U1039" i="9"/>
  <c r="U681" i="9"/>
  <c r="U210" i="9"/>
  <c r="U509" i="9"/>
  <c r="U775" i="9"/>
  <c r="G561" i="9"/>
  <c r="H561" i="9"/>
  <c r="G564" i="9"/>
  <c r="H564" i="9"/>
  <c r="F561" i="9"/>
  <c r="F564" i="9"/>
  <c r="H538" i="9"/>
  <c r="N538" i="9" s="1"/>
  <c r="T538" i="9" s="1"/>
  <c r="G538" i="9"/>
  <c r="M538" i="9" s="1"/>
  <c r="S538" i="9" s="1"/>
  <c r="F538" i="9"/>
  <c r="L538" i="9" s="1"/>
  <c r="R538" i="9" s="1"/>
  <c r="H535" i="9"/>
  <c r="N535" i="9" s="1"/>
  <c r="T535" i="9" s="1"/>
  <c r="G535" i="9"/>
  <c r="M535" i="9" s="1"/>
  <c r="S535" i="9" s="1"/>
  <c r="F535" i="9"/>
  <c r="L535" i="9" s="1"/>
  <c r="R535" i="9" s="1"/>
  <c r="K1818" i="9" l="1"/>
  <c r="J1818" i="9"/>
  <c r="F563" i="9"/>
  <c r="L563" i="9" s="1"/>
  <c r="R563" i="9" s="1"/>
  <c r="L564" i="9"/>
  <c r="R564" i="9" s="1"/>
  <c r="F560" i="9"/>
  <c r="L560" i="9" s="1"/>
  <c r="R560" i="9" s="1"/>
  <c r="L561" i="9"/>
  <c r="R561" i="9" s="1"/>
  <c r="U1380" i="9"/>
  <c r="F971" i="9"/>
  <c r="L971" i="9" s="1"/>
  <c r="R971" i="9" s="1"/>
  <c r="L972" i="9"/>
  <c r="R972" i="9" s="1"/>
  <c r="I1707" i="9"/>
  <c r="I580" i="9"/>
  <c r="I338" i="9"/>
  <c r="H563" i="9"/>
  <c r="N563" i="9" s="1"/>
  <c r="T563" i="9" s="1"/>
  <c r="N564" i="9"/>
  <c r="T564" i="9" s="1"/>
  <c r="I1624" i="9"/>
  <c r="I1347" i="9"/>
  <c r="I1295" i="9"/>
  <c r="G971" i="9"/>
  <c r="M971" i="9" s="1"/>
  <c r="S971" i="9" s="1"/>
  <c r="M972" i="9"/>
  <c r="S972" i="9" s="1"/>
  <c r="H971" i="9"/>
  <c r="N971" i="9" s="1"/>
  <c r="T971" i="9" s="1"/>
  <c r="N972" i="9"/>
  <c r="T972" i="9" s="1"/>
  <c r="I1660" i="9"/>
  <c r="I1380" i="9"/>
  <c r="G563" i="9"/>
  <c r="M563" i="9" s="1"/>
  <c r="S563" i="9" s="1"/>
  <c r="M564" i="9"/>
  <c r="S564" i="9" s="1"/>
  <c r="U1019" i="9"/>
  <c r="I407" i="9"/>
  <c r="I508" i="9"/>
  <c r="I1019" i="9"/>
  <c r="I949" i="9"/>
  <c r="I16" i="9"/>
  <c r="I1096" i="9"/>
  <c r="I845" i="9"/>
  <c r="I775" i="9"/>
  <c r="H560" i="9"/>
  <c r="N560" i="9" s="1"/>
  <c r="T560" i="9" s="1"/>
  <c r="N561" i="9"/>
  <c r="T561" i="9" s="1"/>
  <c r="I662" i="9"/>
  <c r="I261" i="9"/>
  <c r="I638" i="9"/>
  <c r="I1107" i="9"/>
  <c r="I435" i="9"/>
  <c r="I917" i="9"/>
  <c r="I1257" i="9"/>
  <c r="G560" i="9"/>
  <c r="M560" i="9" s="1"/>
  <c r="S560" i="9" s="1"/>
  <c r="M561" i="9"/>
  <c r="S561" i="9" s="1"/>
  <c r="I681" i="9"/>
  <c r="I1317" i="9"/>
  <c r="I1793" i="9"/>
  <c r="U949" i="9"/>
  <c r="U16" i="9"/>
  <c r="U1107" i="9"/>
  <c r="U508" i="9"/>
  <c r="G1467" i="9"/>
  <c r="H1467" i="9"/>
  <c r="F1467" i="9"/>
  <c r="G1471" i="9"/>
  <c r="H1471" i="9"/>
  <c r="F1471" i="9"/>
  <c r="G1475" i="9"/>
  <c r="H1475" i="9"/>
  <c r="F1475" i="9"/>
  <c r="G1479" i="9"/>
  <c r="H1479" i="9"/>
  <c r="F1479" i="9"/>
  <c r="G1483" i="9"/>
  <c r="H1483" i="9"/>
  <c r="F1483" i="9"/>
  <c r="G1487" i="9"/>
  <c r="H1487" i="9"/>
  <c r="F1487" i="9"/>
  <c r="G1491" i="9"/>
  <c r="H1491" i="9"/>
  <c r="F1491" i="9"/>
  <c r="G1528" i="9"/>
  <c r="M1528" i="9" s="1"/>
  <c r="S1528" i="9" s="1"/>
  <c r="H1528" i="9"/>
  <c r="N1528" i="9" s="1"/>
  <c r="T1528" i="9" s="1"/>
  <c r="F1528" i="9"/>
  <c r="L1528" i="9" s="1"/>
  <c r="R1528" i="9" s="1"/>
  <c r="G1530" i="9"/>
  <c r="M1530" i="9" s="1"/>
  <c r="S1530" i="9" s="1"/>
  <c r="H1530" i="9"/>
  <c r="N1530" i="9" s="1"/>
  <c r="T1530" i="9" s="1"/>
  <c r="F1530" i="9"/>
  <c r="L1530" i="9" s="1"/>
  <c r="R1530" i="9" s="1"/>
  <c r="G1533" i="9"/>
  <c r="H1533" i="9"/>
  <c r="F1533" i="9"/>
  <c r="G1536" i="9"/>
  <c r="M1536" i="9" s="1"/>
  <c r="S1536" i="9" s="1"/>
  <c r="H1536" i="9"/>
  <c r="N1536" i="9" s="1"/>
  <c r="T1536" i="9" s="1"/>
  <c r="F1536" i="9"/>
  <c r="L1536" i="9" s="1"/>
  <c r="R1536" i="9" s="1"/>
  <c r="G1541" i="9"/>
  <c r="M1541" i="9" s="1"/>
  <c r="S1541" i="9" s="1"/>
  <c r="H1541" i="9"/>
  <c r="N1541" i="9" s="1"/>
  <c r="T1541" i="9" s="1"/>
  <c r="F1541" i="9"/>
  <c r="L1541" i="9" s="1"/>
  <c r="R1541" i="9" s="1"/>
  <c r="G1545" i="9"/>
  <c r="H1545" i="9"/>
  <c r="F1545" i="9"/>
  <c r="G1549" i="9"/>
  <c r="H1549" i="9"/>
  <c r="F1549" i="9"/>
  <c r="G1553" i="9"/>
  <c r="H1553" i="9"/>
  <c r="F1553" i="9"/>
  <c r="G1556" i="9"/>
  <c r="H1556" i="9"/>
  <c r="F1556" i="9"/>
  <c r="G1559" i="9"/>
  <c r="H1559" i="9"/>
  <c r="F1559" i="9"/>
  <c r="G1562" i="9"/>
  <c r="H1562" i="9"/>
  <c r="F1562" i="9"/>
  <c r="F559" i="9" l="1"/>
  <c r="L559" i="9" s="1"/>
  <c r="R559" i="9" s="1"/>
  <c r="F1561" i="9"/>
  <c r="L1561" i="9" s="1"/>
  <c r="R1561" i="9" s="1"/>
  <c r="L1562" i="9"/>
  <c r="R1562" i="9" s="1"/>
  <c r="F1548" i="9"/>
  <c r="L1549" i="9"/>
  <c r="R1549" i="9" s="1"/>
  <c r="F1532" i="9"/>
  <c r="L1532" i="9" s="1"/>
  <c r="R1532" i="9" s="1"/>
  <c r="L1533" i="9"/>
  <c r="R1533" i="9" s="1"/>
  <c r="F1470" i="9"/>
  <c r="L1471" i="9"/>
  <c r="R1471" i="9" s="1"/>
  <c r="F1552" i="9"/>
  <c r="L1552" i="9" s="1"/>
  <c r="R1552" i="9" s="1"/>
  <c r="L1553" i="9"/>
  <c r="R1553" i="9" s="1"/>
  <c r="F1490" i="9"/>
  <c r="L1491" i="9"/>
  <c r="R1491" i="9" s="1"/>
  <c r="F1474" i="9"/>
  <c r="L1475" i="9"/>
  <c r="R1475" i="9" s="1"/>
  <c r="F1555" i="9"/>
  <c r="L1555" i="9" s="1"/>
  <c r="R1555" i="9" s="1"/>
  <c r="L1556" i="9"/>
  <c r="R1556" i="9" s="1"/>
  <c r="F1478" i="9"/>
  <c r="L1479" i="9"/>
  <c r="R1479" i="9" s="1"/>
  <c r="F1486" i="9"/>
  <c r="L1487" i="9"/>
  <c r="R1487" i="9" s="1"/>
  <c r="F1558" i="9"/>
  <c r="L1558" i="9" s="1"/>
  <c r="R1558" i="9" s="1"/>
  <c r="L1559" i="9"/>
  <c r="R1559" i="9" s="1"/>
  <c r="F1544" i="9"/>
  <c r="L1544" i="9" s="1"/>
  <c r="R1544" i="9" s="1"/>
  <c r="L1545" i="9"/>
  <c r="R1545" i="9" s="1"/>
  <c r="F1482" i="9"/>
  <c r="L1483" i="9"/>
  <c r="R1483" i="9" s="1"/>
  <c r="F1466" i="9"/>
  <c r="L1467" i="9"/>
  <c r="R1467" i="9" s="1"/>
  <c r="G559" i="9"/>
  <c r="M559" i="9" s="1"/>
  <c r="S559" i="9" s="1"/>
  <c r="G1552" i="9"/>
  <c r="M1552" i="9" s="1"/>
  <c r="S1552" i="9" s="1"/>
  <c r="M1553" i="9"/>
  <c r="S1553" i="9" s="1"/>
  <c r="G1490" i="9"/>
  <c r="M1491" i="9"/>
  <c r="S1491" i="9" s="1"/>
  <c r="H1478" i="9"/>
  <c r="N1479" i="9"/>
  <c r="T1479" i="9" s="1"/>
  <c r="G1474" i="9"/>
  <c r="M1475" i="9"/>
  <c r="S1475" i="9" s="1"/>
  <c r="G1555" i="9"/>
  <c r="M1555" i="9" s="1"/>
  <c r="S1555" i="9" s="1"/>
  <c r="M1556" i="9"/>
  <c r="S1556" i="9" s="1"/>
  <c r="H1544" i="9"/>
  <c r="N1544" i="9" s="1"/>
  <c r="T1544" i="9" s="1"/>
  <c r="N1545" i="9"/>
  <c r="T1545" i="9" s="1"/>
  <c r="G1478" i="9"/>
  <c r="M1479" i="9"/>
  <c r="S1479" i="9" s="1"/>
  <c r="H1466" i="9"/>
  <c r="N1467" i="9"/>
  <c r="T1467" i="9" s="1"/>
  <c r="H1561" i="9"/>
  <c r="N1561" i="9" s="1"/>
  <c r="T1561" i="9" s="1"/>
  <c r="N1562" i="9"/>
  <c r="T1562" i="9" s="1"/>
  <c r="G1558" i="9"/>
  <c r="M1558" i="9" s="1"/>
  <c r="S1558" i="9" s="1"/>
  <c r="M1559" i="9"/>
  <c r="S1559" i="9" s="1"/>
  <c r="H1548" i="9"/>
  <c r="N1549" i="9"/>
  <c r="T1549" i="9" s="1"/>
  <c r="G1544" i="9"/>
  <c r="M1544" i="9" s="1"/>
  <c r="S1544" i="9" s="1"/>
  <c r="M1545" i="9"/>
  <c r="S1545" i="9" s="1"/>
  <c r="H1486" i="9"/>
  <c r="N1487" i="9"/>
  <c r="T1487" i="9" s="1"/>
  <c r="G1482" i="9"/>
  <c r="M1483" i="9"/>
  <c r="S1483" i="9" s="1"/>
  <c r="H1470" i="9"/>
  <c r="N1471" i="9"/>
  <c r="T1471" i="9" s="1"/>
  <c r="G1466" i="9"/>
  <c r="M1467" i="9"/>
  <c r="S1467" i="9" s="1"/>
  <c r="G1561" i="9"/>
  <c r="M1561" i="9" s="1"/>
  <c r="S1561" i="9" s="1"/>
  <c r="M1562" i="9"/>
  <c r="S1562" i="9" s="1"/>
  <c r="H1552" i="9"/>
  <c r="N1552" i="9" s="1"/>
  <c r="T1552" i="9" s="1"/>
  <c r="N1553" i="9"/>
  <c r="T1553" i="9" s="1"/>
  <c r="G1548" i="9"/>
  <c r="M1549" i="9"/>
  <c r="S1549" i="9" s="1"/>
  <c r="G1532" i="9"/>
  <c r="M1532" i="9" s="1"/>
  <c r="S1532" i="9" s="1"/>
  <c r="M1533" i="9"/>
  <c r="S1533" i="9" s="1"/>
  <c r="H1490" i="9"/>
  <c r="N1491" i="9"/>
  <c r="T1491" i="9" s="1"/>
  <c r="G1486" i="9"/>
  <c r="M1487" i="9"/>
  <c r="S1487" i="9" s="1"/>
  <c r="H1474" i="9"/>
  <c r="N1475" i="9"/>
  <c r="T1475" i="9" s="1"/>
  <c r="G1470" i="9"/>
  <c r="M1471" i="9"/>
  <c r="S1471" i="9" s="1"/>
  <c r="H1555" i="9"/>
  <c r="N1555" i="9" s="1"/>
  <c r="T1555" i="9" s="1"/>
  <c r="N1556" i="9"/>
  <c r="T1556" i="9" s="1"/>
  <c r="I1818" i="9"/>
  <c r="H1558" i="9"/>
  <c r="N1558" i="9" s="1"/>
  <c r="T1558" i="9" s="1"/>
  <c r="N1559" i="9"/>
  <c r="T1559" i="9" s="1"/>
  <c r="H1482" i="9"/>
  <c r="N1483" i="9"/>
  <c r="T1483" i="9" s="1"/>
  <c r="H559" i="9"/>
  <c r="N559" i="9" s="1"/>
  <c r="T559" i="9" s="1"/>
  <c r="H1532" i="9"/>
  <c r="N1532" i="9" s="1"/>
  <c r="T1532" i="9" s="1"/>
  <c r="N1533" i="9"/>
  <c r="T1533" i="9" s="1"/>
  <c r="U1818" i="9"/>
  <c r="F1527" i="9"/>
  <c r="L1527" i="9" s="1"/>
  <c r="R1527" i="9" s="1"/>
  <c r="G1535" i="9"/>
  <c r="M1535" i="9" s="1"/>
  <c r="S1535" i="9" s="1"/>
  <c r="H1535" i="9"/>
  <c r="N1535" i="9" s="1"/>
  <c r="T1535" i="9" s="1"/>
  <c r="G1527" i="9"/>
  <c r="M1527" i="9" s="1"/>
  <c r="S1527" i="9" s="1"/>
  <c r="F1535" i="9"/>
  <c r="L1535" i="9" s="1"/>
  <c r="R1535" i="9" s="1"/>
  <c r="H1527" i="9"/>
  <c r="N1527" i="9" s="1"/>
  <c r="T1527" i="9" s="1"/>
  <c r="G1566" i="9"/>
  <c r="H1566" i="9"/>
  <c r="F1566" i="9"/>
  <c r="G1569" i="9"/>
  <c r="H1569" i="9"/>
  <c r="F1569" i="9"/>
  <c r="G1572" i="9"/>
  <c r="H1572" i="9"/>
  <c r="F1572" i="9"/>
  <c r="G1575" i="9"/>
  <c r="H1575" i="9"/>
  <c r="F1575" i="9"/>
  <c r="G1579" i="9"/>
  <c r="H1579" i="9"/>
  <c r="F1579" i="9"/>
  <c r="G1583" i="9"/>
  <c r="H1583" i="9"/>
  <c r="F1583" i="9"/>
  <c r="G1586" i="9"/>
  <c r="H1586" i="9"/>
  <c r="F1586" i="9"/>
  <c r="G1590" i="9"/>
  <c r="H1590" i="9"/>
  <c r="F1590" i="9"/>
  <c r="G1594" i="9"/>
  <c r="H1594" i="9"/>
  <c r="F1594" i="9"/>
  <c r="G1598" i="9"/>
  <c r="H1598" i="9"/>
  <c r="F1598" i="9"/>
  <c r="G1601" i="9"/>
  <c r="H1601" i="9"/>
  <c r="F1601" i="9"/>
  <c r="G1605" i="9"/>
  <c r="H1605" i="9"/>
  <c r="F1605" i="9"/>
  <c r="G1609" i="9"/>
  <c r="H1609" i="9"/>
  <c r="F1609" i="9"/>
  <c r="G1613" i="9"/>
  <c r="H1613" i="9"/>
  <c r="F1613" i="9"/>
  <c r="G1617" i="9"/>
  <c r="H1617" i="9"/>
  <c r="F1617" i="9"/>
  <c r="G1620" i="9"/>
  <c r="G1619" i="9" s="1"/>
  <c r="H1620" i="9"/>
  <c r="H1619" i="9" s="1"/>
  <c r="F1620" i="9"/>
  <c r="F1619" i="9" s="1"/>
  <c r="F1551" i="9" l="1"/>
  <c r="L1551" i="9" s="1"/>
  <c r="R1551" i="9" s="1"/>
  <c r="F1612" i="9"/>
  <c r="L1613" i="9"/>
  <c r="R1613" i="9" s="1"/>
  <c r="F1616" i="9"/>
  <c r="L1616" i="9" s="1"/>
  <c r="R1616" i="9" s="1"/>
  <c r="L1617" i="9"/>
  <c r="R1617" i="9" s="1"/>
  <c r="F1600" i="9"/>
  <c r="L1600" i="9" s="1"/>
  <c r="R1600" i="9" s="1"/>
  <c r="L1601" i="9"/>
  <c r="R1601" i="9" s="1"/>
  <c r="F1585" i="9"/>
  <c r="L1585" i="9" s="1"/>
  <c r="R1585" i="9" s="1"/>
  <c r="L1586" i="9"/>
  <c r="R1586" i="9" s="1"/>
  <c r="F1571" i="9"/>
  <c r="L1571" i="9" s="1"/>
  <c r="R1571" i="9" s="1"/>
  <c r="L1572" i="9"/>
  <c r="R1572" i="9" s="1"/>
  <c r="F1465" i="9"/>
  <c r="L1465" i="9" s="1"/>
  <c r="R1465" i="9" s="1"/>
  <c r="L1466" i="9"/>
  <c r="R1466" i="9" s="1"/>
  <c r="F1469" i="9"/>
  <c r="L1469" i="9" s="1"/>
  <c r="R1469" i="9" s="1"/>
  <c r="L1470" i="9"/>
  <c r="R1470" i="9" s="1"/>
  <c r="F1547" i="9"/>
  <c r="L1547" i="9" s="1"/>
  <c r="R1547" i="9" s="1"/>
  <c r="L1548" i="9"/>
  <c r="R1548" i="9" s="1"/>
  <c r="F1477" i="9"/>
  <c r="L1477" i="9" s="1"/>
  <c r="R1477" i="9" s="1"/>
  <c r="L1478" i="9"/>
  <c r="R1478" i="9" s="1"/>
  <c r="F1473" i="9"/>
  <c r="L1473" i="9" s="1"/>
  <c r="R1473" i="9" s="1"/>
  <c r="L1474" i="9"/>
  <c r="R1474" i="9" s="1"/>
  <c r="L1619" i="9"/>
  <c r="R1619" i="9" s="1"/>
  <c r="L1620" i="9"/>
  <c r="R1620" i="9" s="1"/>
  <c r="F1604" i="9"/>
  <c r="L1605" i="9"/>
  <c r="R1605" i="9" s="1"/>
  <c r="F1589" i="9"/>
  <c r="L1590" i="9"/>
  <c r="R1590" i="9" s="1"/>
  <c r="F1574" i="9"/>
  <c r="L1574" i="9" s="1"/>
  <c r="R1574" i="9" s="1"/>
  <c r="L1575" i="9"/>
  <c r="R1575" i="9" s="1"/>
  <c r="F1608" i="9"/>
  <c r="L1609" i="9"/>
  <c r="R1609" i="9" s="1"/>
  <c r="F1593" i="9"/>
  <c r="L1594" i="9"/>
  <c r="R1594" i="9" s="1"/>
  <c r="F1578" i="9"/>
  <c r="L1579" i="9"/>
  <c r="R1579" i="9" s="1"/>
  <c r="F1565" i="9"/>
  <c r="L1565" i="9" s="1"/>
  <c r="R1565" i="9" s="1"/>
  <c r="L1566" i="9"/>
  <c r="R1566" i="9" s="1"/>
  <c r="F1481" i="9"/>
  <c r="L1481" i="9" s="1"/>
  <c r="R1481" i="9" s="1"/>
  <c r="L1482" i="9"/>
  <c r="R1482" i="9" s="1"/>
  <c r="F1485" i="9"/>
  <c r="L1485" i="9" s="1"/>
  <c r="R1485" i="9" s="1"/>
  <c r="L1486" i="9"/>
  <c r="R1486" i="9" s="1"/>
  <c r="F1597" i="9"/>
  <c r="L1597" i="9" s="1"/>
  <c r="R1597" i="9" s="1"/>
  <c r="L1598" i="9"/>
  <c r="R1598" i="9" s="1"/>
  <c r="F1582" i="9"/>
  <c r="L1582" i="9" s="1"/>
  <c r="R1582" i="9" s="1"/>
  <c r="L1583" i="9"/>
  <c r="R1583" i="9" s="1"/>
  <c r="F1568" i="9"/>
  <c r="L1568" i="9" s="1"/>
  <c r="R1568" i="9" s="1"/>
  <c r="L1569" i="9"/>
  <c r="R1569" i="9" s="1"/>
  <c r="F1489" i="9"/>
  <c r="L1489" i="9" s="1"/>
  <c r="R1489" i="9" s="1"/>
  <c r="L1490" i="9"/>
  <c r="R1490" i="9" s="1"/>
  <c r="H1593" i="9"/>
  <c r="N1594" i="9"/>
  <c r="T1594" i="9" s="1"/>
  <c r="H1578" i="9"/>
  <c r="N1579" i="9"/>
  <c r="T1579" i="9" s="1"/>
  <c r="N1619" i="9"/>
  <c r="T1619" i="9" s="1"/>
  <c r="N1620" i="9"/>
  <c r="T1620" i="9" s="1"/>
  <c r="G1616" i="9"/>
  <c r="M1616" i="9" s="1"/>
  <c r="S1616" i="9" s="1"/>
  <c r="M1617" i="9"/>
  <c r="S1617" i="9" s="1"/>
  <c r="H1604" i="9"/>
  <c r="N1605" i="9"/>
  <c r="T1605" i="9" s="1"/>
  <c r="G1600" i="9"/>
  <c r="M1600" i="9" s="1"/>
  <c r="S1600" i="9" s="1"/>
  <c r="M1601" i="9"/>
  <c r="S1601" i="9" s="1"/>
  <c r="H1589" i="9"/>
  <c r="N1590" i="9"/>
  <c r="T1590" i="9" s="1"/>
  <c r="G1585" i="9"/>
  <c r="M1585" i="9" s="1"/>
  <c r="S1585" i="9" s="1"/>
  <c r="M1586" i="9"/>
  <c r="S1586" i="9" s="1"/>
  <c r="H1574" i="9"/>
  <c r="N1574" i="9" s="1"/>
  <c r="T1574" i="9" s="1"/>
  <c r="N1575" i="9"/>
  <c r="T1575" i="9" s="1"/>
  <c r="G1571" i="9"/>
  <c r="M1571" i="9" s="1"/>
  <c r="S1571" i="9" s="1"/>
  <c r="M1572" i="9"/>
  <c r="S1572" i="9" s="1"/>
  <c r="G1551" i="9"/>
  <c r="M1551" i="9" s="1"/>
  <c r="S1551" i="9" s="1"/>
  <c r="G1469" i="9"/>
  <c r="M1469" i="9" s="1"/>
  <c r="S1469" i="9" s="1"/>
  <c r="M1470" i="9"/>
  <c r="S1470" i="9" s="1"/>
  <c r="G1485" i="9"/>
  <c r="M1485" i="9" s="1"/>
  <c r="S1485" i="9" s="1"/>
  <c r="M1486" i="9"/>
  <c r="S1486" i="9" s="1"/>
  <c r="H1465" i="9"/>
  <c r="N1465" i="9" s="1"/>
  <c r="T1465" i="9" s="1"/>
  <c r="N1466" i="9"/>
  <c r="T1466" i="9" s="1"/>
  <c r="G1489" i="9"/>
  <c r="M1489" i="9" s="1"/>
  <c r="S1489" i="9" s="1"/>
  <c r="M1490" i="9"/>
  <c r="S1490" i="9" s="1"/>
  <c r="H1612" i="9"/>
  <c r="N1613" i="9"/>
  <c r="T1613" i="9" s="1"/>
  <c r="G1608" i="9"/>
  <c r="M1609" i="9"/>
  <c r="S1609" i="9" s="1"/>
  <c r="H1597" i="9"/>
  <c r="N1597" i="9" s="1"/>
  <c r="T1597" i="9" s="1"/>
  <c r="N1598" i="9"/>
  <c r="T1598" i="9" s="1"/>
  <c r="G1593" i="9"/>
  <c r="M1594" i="9"/>
  <c r="S1594" i="9" s="1"/>
  <c r="H1582" i="9"/>
  <c r="N1582" i="9" s="1"/>
  <c r="T1582" i="9" s="1"/>
  <c r="N1583" i="9"/>
  <c r="T1583" i="9" s="1"/>
  <c r="G1578" i="9"/>
  <c r="M1579" i="9"/>
  <c r="S1579" i="9" s="1"/>
  <c r="H1568" i="9"/>
  <c r="N1568" i="9" s="1"/>
  <c r="T1568" i="9" s="1"/>
  <c r="N1569" i="9"/>
  <c r="T1569" i="9" s="1"/>
  <c r="G1565" i="9"/>
  <c r="M1565" i="9" s="1"/>
  <c r="S1565" i="9" s="1"/>
  <c r="M1566" i="9"/>
  <c r="S1566" i="9" s="1"/>
  <c r="M1619" i="9"/>
  <c r="S1619" i="9" s="1"/>
  <c r="M1620" i="9"/>
  <c r="S1620" i="9" s="1"/>
  <c r="H1608" i="9"/>
  <c r="N1609" i="9"/>
  <c r="T1609" i="9" s="1"/>
  <c r="G1604" i="9"/>
  <c r="M1605" i="9"/>
  <c r="S1605" i="9" s="1"/>
  <c r="G1589" i="9"/>
  <c r="M1590" i="9"/>
  <c r="S1590" i="9" s="1"/>
  <c r="G1574" i="9"/>
  <c r="M1574" i="9" s="1"/>
  <c r="S1574" i="9" s="1"/>
  <c r="M1575" i="9"/>
  <c r="S1575" i="9" s="1"/>
  <c r="H1565" i="9"/>
  <c r="N1565" i="9" s="1"/>
  <c r="T1565" i="9" s="1"/>
  <c r="N1566" i="9"/>
  <c r="T1566" i="9" s="1"/>
  <c r="H1481" i="9"/>
  <c r="N1481" i="9" s="1"/>
  <c r="T1481" i="9" s="1"/>
  <c r="N1482" i="9"/>
  <c r="T1482" i="9" s="1"/>
  <c r="G1465" i="9"/>
  <c r="M1465" i="9" s="1"/>
  <c r="S1465" i="9" s="1"/>
  <c r="M1466" i="9"/>
  <c r="S1466" i="9" s="1"/>
  <c r="G1481" i="9"/>
  <c r="M1481" i="9" s="1"/>
  <c r="S1481" i="9" s="1"/>
  <c r="M1482" i="9"/>
  <c r="S1482" i="9" s="1"/>
  <c r="G1473" i="9"/>
  <c r="M1473" i="9" s="1"/>
  <c r="S1473" i="9" s="1"/>
  <c r="M1474" i="9"/>
  <c r="S1474" i="9" s="1"/>
  <c r="H1616" i="9"/>
  <c r="N1616" i="9" s="1"/>
  <c r="T1616" i="9" s="1"/>
  <c r="N1617" i="9"/>
  <c r="T1617" i="9" s="1"/>
  <c r="G1612" i="9"/>
  <c r="M1613" i="9"/>
  <c r="S1613" i="9" s="1"/>
  <c r="H1600" i="9"/>
  <c r="N1600" i="9" s="1"/>
  <c r="T1600" i="9" s="1"/>
  <c r="N1601" i="9"/>
  <c r="T1601" i="9" s="1"/>
  <c r="G1597" i="9"/>
  <c r="M1597" i="9" s="1"/>
  <c r="S1597" i="9" s="1"/>
  <c r="M1598" i="9"/>
  <c r="S1598" i="9" s="1"/>
  <c r="H1585" i="9"/>
  <c r="N1585" i="9" s="1"/>
  <c r="T1585" i="9" s="1"/>
  <c r="N1586" i="9"/>
  <c r="T1586" i="9" s="1"/>
  <c r="G1582" i="9"/>
  <c r="M1582" i="9" s="1"/>
  <c r="S1582" i="9" s="1"/>
  <c r="M1583" i="9"/>
  <c r="S1583" i="9" s="1"/>
  <c r="H1571" i="9"/>
  <c r="N1571" i="9" s="1"/>
  <c r="T1571" i="9" s="1"/>
  <c r="N1572" i="9"/>
  <c r="T1572" i="9" s="1"/>
  <c r="G1568" i="9"/>
  <c r="M1568" i="9" s="1"/>
  <c r="S1568" i="9" s="1"/>
  <c r="M1569" i="9"/>
  <c r="S1569" i="9" s="1"/>
  <c r="H1551" i="9"/>
  <c r="N1551" i="9" s="1"/>
  <c r="T1551" i="9" s="1"/>
  <c r="H1473" i="9"/>
  <c r="N1473" i="9" s="1"/>
  <c r="T1473" i="9" s="1"/>
  <c r="N1474" i="9"/>
  <c r="T1474" i="9" s="1"/>
  <c r="H1489" i="9"/>
  <c r="N1489" i="9" s="1"/>
  <c r="T1489" i="9" s="1"/>
  <c r="N1490" i="9"/>
  <c r="T1490" i="9" s="1"/>
  <c r="G1547" i="9"/>
  <c r="M1547" i="9" s="1"/>
  <c r="S1547" i="9" s="1"/>
  <c r="M1548" i="9"/>
  <c r="S1548" i="9" s="1"/>
  <c r="H1469" i="9"/>
  <c r="N1469" i="9" s="1"/>
  <c r="T1469" i="9" s="1"/>
  <c r="N1470" i="9"/>
  <c r="T1470" i="9" s="1"/>
  <c r="H1485" i="9"/>
  <c r="N1485" i="9" s="1"/>
  <c r="T1485" i="9" s="1"/>
  <c r="N1486" i="9"/>
  <c r="T1486" i="9" s="1"/>
  <c r="H1547" i="9"/>
  <c r="N1547" i="9" s="1"/>
  <c r="T1547" i="9" s="1"/>
  <c r="N1548" i="9"/>
  <c r="T1548" i="9" s="1"/>
  <c r="G1477" i="9"/>
  <c r="M1477" i="9" s="1"/>
  <c r="S1477" i="9" s="1"/>
  <c r="M1478" i="9"/>
  <c r="S1478" i="9" s="1"/>
  <c r="H1477" i="9"/>
  <c r="N1477" i="9" s="1"/>
  <c r="T1477" i="9" s="1"/>
  <c r="N1478" i="9"/>
  <c r="T1478" i="9" s="1"/>
  <c r="F1526" i="9"/>
  <c r="L1526" i="9" s="1"/>
  <c r="R1526" i="9" s="1"/>
  <c r="G1526" i="9"/>
  <c r="M1526" i="9" s="1"/>
  <c r="S1526" i="9" s="1"/>
  <c r="H1526" i="9"/>
  <c r="N1526" i="9" s="1"/>
  <c r="T1526" i="9" s="1"/>
  <c r="G1462" i="9"/>
  <c r="H1462" i="9"/>
  <c r="F1462" i="9"/>
  <c r="G1429" i="9"/>
  <c r="M1429" i="9" s="1"/>
  <c r="S1429" i="9" s="1"/>
  <c r="H1429" i="9"/>
  <c r="N1429" i="9" s="1"/>
  <c r="T1429" i="9" s="1"/>
  <c r="F1429" i="9"/>
  <c r="L1429" i="9" s="1"/>
  <c r="R1429" i="9" s="1"/>
  <c r="G1431" i="9"/>
  <c r="M1431" i="9" s="1"/>
  <c r="S1431" i="9" s="1"/>
  <c r="H1431" i="9"/>
  <c r="N1431" i="9" s="1"/>
  <c r="T1431" i="9" s="1"/>
  <c r="F1431" i="9"/>
  <c r="L1431" i="9" s="1"/>
  <c r="R1431" i="9" s="1"/>
  <c r="G1435" i="9"/>
  <c r="H1435" i="9"/>
  <c r="F1435" i="9"/>
  <c r="G1443" i="9"/>
  <c r="H1443" i="9"/>
  <c r="F1443" i="9"/>
  <c r="G1446" i="9"/>
  <c r="M1446" i="9" s="1"/>
  <c r="S1446" i="9" s="1"/>
  <c r="H1446" i="9"/>
  <c r="N1446" i="9" s="1"/>
  <c r="T1446" i="9" s="1"/>
  <c r="F1446" i="9"/>
  <c r="L1446" i="9" s="1"/>
  <c r="R1446" i="9" s="1"/>
  <c r="G1449" i="9"/>
  <c r="M1449" i="9" s="1"/>
  <c r="S1449" i="9" s="1"/>
  <c r="H1449" i="9"/>
  <c r="N1449" i="9" s="1"/>
  <c r="T1449" i="9" s="1"/>
  <c r="F1449" i="9"/>
  <c r="L1449" i="9" s="1"/>
  <c r="R1449" i="9" s="1"/>
  <c r="G1452" i="9"/>
  <c r="M1452" i="9" s="1"/>
  <c r="S1452" i="9" s="1"/>
  <c r="H1452" i="9"/>
  <c r="N1452" i="9" s="1"/>
  <c r="T1452" i="9" s="1"/>
  <c r="F1452" i="9"/>
  <c r="L1452" i="9" s="1"/>
  <c r="R1452" i="9" s="1"/>
  <c r="G1457" i="9"/>
  <c r="H1457" i="9"/>
  <c r="F1457" i="9"/>
  <c r="F1596" i="9" l="1"/>
  <c r="L1596" i="9" s="1"/>
  <c r="R1596" i="9" s="1"/>
  <c r="H1581" i="9"/>
  <c r="N1581" i="9" s="1"/>
  <c r="T1581" i="9" s="1"/>
  <c r="F1564" i="9"/>
  <c r="L1564" i="9" s="1"/>
  <c r="R1564" i="9" s="1"/>
  <c r="F1581" i="9"/>
  <c r="L1581" i="9" s="1"/>
  <c r="R1581" i="9" s="1"/>
  <c r="F1615" i="9"/>
  <c r="L1615" i="9" s="1"/>
  <c r="R1615" i="9" s="1"/>
  <c r="H1615" i="9"/>
  <c r="N1615" i="9" s="1"/>
  <c r="T1615" i="9" s="1"/>
  <c r="H1564" i="9"/>
  <c r="N1564" i="9" s="1"/>
  <c r="T1564" i="9" s="1"/>
  <c r="G1596" i="9"/>
  <c r="M1596" i="9" s="1"/>
  <c r="S1596" i="9" s="1"/>
  <c r="F1592" i="9"/>
  <c r="L1592" i="9" s="1"/>
  <c r="R1592" i="9" s="1"/>
  <c r="L1593" i="9"/>
  <c r="R1593" i="9" s="1"/>
  <c r="F1603" i="9"/>
  <c r="L1603" i="9" s="1"/>
  <c r="R1603" i="9" s="1"/>
  <c r="L1604" i="9"/>
  <c r="R1604" i="9" s="1"/>
  <c r="G1434" i="9"/>
  <c r="M1434" i="9" s="1"/>
  <c r="S1434" i="9" s="1"/>
  <c r="M1435" i="9"/>
  <c r="S1435" i="9" s="1"/>
  <c r="F1434" i="9"/>
  <c r="L1434" i="9" s="1"/>
  <c r="R1434" i="9" s="1"/>
  <c r="L1435" i="9"/>
  <c r="R1435" i="9" s="1"/>
  <c r="F1456" i="9"/>
  <c r="L1456" i="9" s="1"/>
  <c r="R1456" i="9" s="1"/>
  <c r="L1457" i="9"/>
  <c r="R1457" i="9" s="1"/>
  <c r="F1442" i="9"/>
  <c r="L1442" i="9" s="1"/>
  <c r="R1442" i="9" s="1"/>
  <c r="L1443" i="9"/>
  <c r="R1443" i="9" s="1"/>
  <c r="H1434" i="9"/>
  <c r="N1434" i="9" s="1"/>
  <c r="T1434" i="9" s="1"/>
  <c r="N1435" i="9"/>
  <c r="T1435" i="9" s="1"/>
  <c r="F1461" i="9"/>
  <c r="L1462" i="9"/>
  <c r="R1462" i="9" s="1"/>
  <c r="H1596" i="9"/>
  <c r="N1596" i="9" s="1"/>
  <c r="T1596" i="9" s="1"/>
  <c r="F1577" i="9"/>
  <c r="L1577" i="9" s="1"/>
  <c r="R1577" i="9" s="1"/>
  <c r="L1578" i="9"/>
  <c r="R1578" i="9" s="1"/>
  <c r="F1607" i="9"/>
  <c r="L1607" i="9" s="1"/>
  <c r="R1607" i="9" s="1"/>
  <c r="L1608" i="9"/>
  <c r="R1608" i="9" s="1"/>
  <c r="F1588" i="9"/>
  <c r="L1588" i="9" s="1"/>
  <c r="R1588" i="9" s="1"/>
  <c r="L1589" i="9"/>
  <c r="R1589" i="9" s="1"/>
  <c r="F1611" i="9"/>
  <c r="L1611" i="9" s="1"/>
  <c r="R1611" i="9" s="1"/>
  <c r="L1612" i="9"/>
  <c r="R1612" i="9" s="1"/>
  <c r="G1581" i="9"/>
  <c r="M1581" i="9" s="1"/>
  <c r="S1581" i="9" s="1"/>
  <c r="G1611" i="9"/>
  <c r="M1611" i="9" s="1"/>
  <c r="S1611" i="9" s="1"/>
  <c r="M1612" i="9"/>
  <c r="S1612" i="9" s="1"/>
  <c r="G1588" i="9"/>
  <c r="M1588" i="9" s="1"/>
  <c r="S1588" i="9" s="1"/>
  <c r="M1589" i="9"/>
  <c r="S1589" i="9" s="1"/>
  <c r="H1607" i="9"/>
  <c r="N1607" i="9" s="1"/>
  <c r="T1607" i="9" s="1"/>
  <c r="N1608" i="9"/>
  <c r="T1608" i="9" s="1"/>
  <c r="G1577" i="9"/>
  <c r="M1577" i="9" s="1"/>
  <c r="S1577" i="9" s="1"/>
  <c r="M1578" i="9"/>
  <c r="S1578" i="9" s="1"/>
  <c r="G1592" i="9"/>
  <c r="M1592" i="9" s="1"/>
  <c r="S1592" i="9" s="1"/>
  <c r="M1593" i="9"/>
  <c r="S1593" i="9" s="1"/>
  <c r="G1607" i="9"/>
  <c r="M1607" i="9" s="1"/>
  <c r="S1607" i="9" s="1"/>
  <c r="M1608" i="9"/>
  <c r="S1608" i="9" s="1"/>
  <c r="H1456" i="9"/>
  <c r="N1456" i="9" s="1"/>
  <c r="T1456" i="9" s="1"/>
  <c r="N1457" i="9"/>
  <c r="T1457" i="9" s="1"/>
  <c r="H1442" i="9"/>
  <c r="N1442" i="9" s="1"/>
  <c r="T1442" i="9" s="1"/>
  <c r="N1443" i="9"/>
  <c r="T1443" i="9" s="1"/>
  <c r="H1461" i="9"/>
  <c r="N1462" i="9"/>
  <c r="T1462" i="9" s="1"/>
  <c r="G1442" i="9"/>
  <c r="M1442" i="9" s="1"/>
  <c r="S1442" i="9" s="1"/>
  <c r="M1443" i="9"/>
  <c r="S1443" i="9" s="1"/>
  <c r="G1461" i="9"/>
  <c r="M1462" i="9"/>
  <c r="S1462" i="9" s="1"/>
  <c r="G1603" i="9"/>
  <c r="M1603" i="9" s="1"/>
  <c r="S1603" i="9" s="1"/>
  <c r="M1604" i="9"/>
  <c r="S1604" i="9" s="1"/>
  <c r="H1611" i="9"/>
  <c r="N1611" i="9" s="1"/>
  <c r="T1611" i="9" s="1"/>
  <c r="N1612" i="9"/>
  <c r="T1612" i="9" s="1"/>
  <c r="H1577" i="9"/>
  <c r="N1577" i="9" s="1"/>
  <c r="T1577" i="9" s="1"/>
  <c r="N1578" i="9"/>
  <c r="T1578" i="9" s="1"/>
  <c r="G1456" i="9"/>
  <c r="M1456" i="9" s="1"/>
  <c r="S1456" i="9" s="1"/>
  <c r="M1457" i="9"/>
  <c r="S1457" i="9" s="1"/>
  <c r="G1615" i="9"/>
  <c r="M1615" i="9" s="1"/>
  <c r="S1615" i="9" s="1"/>
  <c r="G1564" i="9"/>
  <c r="M1564" i="9" s="1"/>
  <c r="S1564" i="9" s="1"/>
  <c r="H1588" i="9"/>
  <c r="N1588" i="9" s="1"/>
  <c r="T1588" i="9" s="1"/>
  <c r="N1589" i="9"/>
  <c r="T1589" i="9" s="1"/>
  <c r="H1603" i="9"/>
  <c r="N1603" i="9" s="1"/>
  <c r="T1603" i="9" s="1"/>
  <c r="N1604" i="9"/>
  <c r="T1604" i="9" s="1"/>
  <c r="H1592" i="9"/>
  <c r="N1592" i="9" s="1"/>
  <c r="T1592" i="9" s="1"/>
  <c r="N1593" i="9"/>
  <c r="T1593" i="9" s="1"/>
  <c r="F1428" i="9"/>
  <c r="G1428" i="9"/>
  <c r="F1445" i="9"/>
  <c r="H1428" i="9"/>
  <c r="G1445" i="9"/>
  <c r="M1445" i="9" s="1"/>
  <c r="S1445" i="9" s="1"/>
  <c r="H1445" i="9"/>
  <c r="N1445" i="9" s="1"/>
  <c r="T1445" i="9" s="1"/>
  <c r="G1806" i="9"/>
  <c r="H1806" i="9"/>
  <c r="F1806" i="9"/>
  <c r="G1801" i="9"/>
  <c r="H1801" i="9"/>
  <c r="F1801" i="9"/>
  <c r="G1785" i="9"/>
  <c r="H1785" i="9"/>
  <c r="F1785" i="9"/>
  <c r="G1788" i="9"/>
  <c r="H1788" i="9"/>
  <c r="F1788" i="9"/>
  <c r="G1791" i="9"/>
  <c r="H1791" i="9"/>
  <c r="F1791" i="9"/>
  <c r="G1781" i="9"/>
  <c r="H1781" i="9"/>
  <c r="F1781" i="9"/>
  <c r="G1726" i="9"/>
  <c r="H1726" i="9"/>
  <c r="F1726" i="9"/>
  <c r="G1723" i="9"/>
  <c r="H1723" i="9"/>
  <c r="F1723" i="9"/>
  <c r="G1720" i="9"/>
  <c r="H1720" i="9"/>
  <c r="F1720" i="9"/>
  <c r="G1716" i="9"/>
  <c r="H1716" i="9"/>
  <c r="F1716" i="9"/>
  <c r="G1711" i="9"/>
  <c r="H1711" i="9"/>
  <c r="F1711" i="9"/>
  <c r="G1705" i="9"/>
  <c r="H1705" i="9"/>
  <c r="F1705" i="9"/>
  <c r="G1702" i="9"/>
  <c r="H1702" i="9"/>
  <c r="F1702" i="9"/>
  <c r="G1699" i="9"/>
  <c r="H1699" i="9"/>
  <c r="F1699" i="9"/>
  <c r="G1695" i="9"/>
  <c r="H1695" i="9"/>
  <c r="F1695" i="9"/>
  <c r="G1690" i="9"/>
  <c r="H1690" i="9"/>
  <c r="F1690" i="9"/>
  <c r="G1684" i="9"/>
  <c r="H1684" i="9"/>
  <c r="F1684" i="9"/>
  <c r="G1681" i="9"/>
  <c r="H1681" i="9"/>
  <c r="F1681" i="9"/>
  <c r="G1678" i="9"/>
  <c r="H1678" i="9"/>
  <c r="F1678" i="9"/>
  <c r="G1674" i="9"/>
  <c r="H1674" i="9"/>
  <c r="F1674" i="9"/>
  <c r="G1669" i="9"/>
  <c r="H1669" i="9"/>
  <c r="F1669" i="9"/>
  <c r="G1664" i="9"/>
  <c r="H1664" i="9"/>
  <c r="F1664" i="9"/>
  <c r="G1658" i="9"/>
  <c r="M1658" i="9" s="1"/>
  <c r="S1658" i="9" s="1"/>
  <c r="H1658" i="9"/>
  <c r="N1658" i="9" s="1"/>
  <c r="T1658" i="9" s="1"/>
  <c r="F1658" i="9"/>
  <c r="L1658" i="9" s="1"/>
  <c r="R1658" i="9" s="1"/>
  <c r="G1656" i="9"/>
  <c r="M1656" i="9" s="1"/>
  <c r="S1656" i="9" s="1"/>
  <c r="H1656" i="9"/>
  <c r="N1656" i="9" s="1"/>
  <c r="T1656" i="9" s="1"/>
  <c r="F1656" i="9"/>
  <c r="L1656" i="9" s="1"/>
  <c r="R1656" i="9" s="1"/>
  <c r="G1652" i="9"/>
  <c r="H1652" i="9"/>
  <c r="F1652" i="9"/>
  <c r="G1649" i="9"/>
  <c r="H1649" i="9"/>
  <c r="F1649" i="9"/>
  <c r="G1646" i="9"/>
  <c r="H1646" i="9"/>
  <c r="F1646" i="9"/>
  <c r="G1642" i="9"/>
  <c r="H1642" i="9"/>
  <c r="F1642" i="9"/>
  <c r="G1637" i="9"/>
  <c r="H1637" i="9"/>
  <c r="F1637" i="9"/>
  <c r="G1633" i="9"/>
  <c r="H1633" i="9"/>
  <c r="F1633" i="9"/>
  <c r="G1628" i="9"/>
  <c r="H1628" i="9"/>
  <c r="F1628" i="9"/>
  <c r="F1464" i="9" l="1"/>
  <c r="L1464" i="9" s="1"/>
  <c r="R1464" i="9" s="1"/>
  <c r="G1464" i="9"/>
  <c r="M1464" i="9" s="1"/>
  <c r="S1464" i="9" s="1"/>
  <c r="F1668" i="9"/>
  <c r="L1668" i="9" s="1"/>
  <c r="R1668" i="9" s="1"/>
  <c r="L1669" i="9"/>
  <c r="R1669" i="9" s="1"/>
  <c r="F1683" i="9"/>
  <c r="L1683" i="9" s="1"/>
  <c r="R1683" i="9" s="1"/>
  <c r="L1684" i="9"/>
  <c r="R1684" i="9" s="1"/>
  <c r="F1701" i="9"/>
  <c r="L1701" i="9" s="1"/>
  <c r="R1701" i="9" s="1"/>
  <c r="L1702" i="9"/>
  <c r="R1702" i="9" s="1"/>
  <c r="F1719" i="9"/>
  <c r="L1719" i="9" s="1"/>
  <c r="R1719" i="9" s="1"/>
  <c r="L1720" i="9"/>
  <c r="R1720" i="9" s="1"/>
  <c r="F1790" i="9"/>
  <c r="L1790" i="9" s="1"/>
  <c r="R1790" i="9" s="1"/>
  <c r="L1791" i="9"/>
  <c r="R1791" i="9" s="1"/>
  <c r="F1805" i="9"/>
  <c r="L1805" i="9" s="1"/>
  <c r="R1805" i="9" s="1"/>
  <c r="L1806" i="9"/>
  <c r="R1806" i="9" s="1"/>
  <c r="F1427" i="9"/>
  <c r="L1427" i="9" s="1"/>
  <c r="R1427" i="9" s="1"/>
  <c r="L1428" i="9"/>
  <c r="R1428" i="9" s="1"/>
  <c r="F1460" i="9"/>
  <c r="L1461" i="9"/>
  <c r="R1461" i="9" s="1"/>
  <c r="F1651" i="9"/>
  <c r="L1651" i="9" s="1"/>
  <c r="R1651" i="9" s="1"/>
  <c r="L1652" i="9"/>
  <c r="R1652" i="9" s="1"/>
  <c r="F1780" i="9"/>
  <c r="L1780" i="9" s="1"/>
  <c r="R1780" i="9" s="1"/>
  <c r="L1781" i="9"/>
  <c r="R1781" i="9" s="1"/>
  <c r="F1800" i="9"/>
  <c r="L1800" i="9" s="1"/>
  <c r="R1800" i="9" s="1"/>
  <c r="L1801" i="9"/>
  <c r="R1801" i="9" s="1"/>
  <c r="F1636" i="9"/>
  <c r="L1636" i="9" s="1"/>
  <c r="R1636" i="9" s="1"/>
  <c r="L1637" i="9"/>
  <c r="R1637" i="9" s="1"/>
  <c r="F1632" i="9"/>
  <c r="L1632" i="9" s="1"/>
  <c r="R1632" i="9" s="1"/>
  <c r="L1633" i="9"/>
  <c r="R1633" i="9" s="1"/>
  <c r="F1648" i="9"/>
  <c r="L1648" i="9" s="1"/>
  <c r="R1648" i="9" s="1"/>
  <c r="L1649" i="9"/>
  <c r="R1649" i="9" s="1"/>
  <c r="F1663" i="9"/>
  <c r="L1663" i="9" s="1"/>
  <c r="R1663" i="9" s="1"/>
  <c r="L1664" i="9"/>
  <c r="R1664" i="9" s="1"/>
  <c r="F1680" i="9"/>
  <c r="L1680" i="9" s="1"/>
  <c r="R1680" i="9" s="1"/>
  <c r="L1681" i="9"/>
  <c r="R1681" i="9" s="1"/>
  <c r="F1698" i="9"/>
  <c r="L1698" i="9" s="1"/>
  <c r="R1698" i="9" s="1"/>
  <c r="L1699" i="9"/>
  <c r="R1699" i="9" s="1"/>
  <c r="F1677" i="9"/>
  <c r="L1677" i="9" s="1"/>
  <c r="R1677" i="9" s="1"/>
  <c r="L1678" i="9"/>
  <c r="R1678" i="9" s="1"/>
  <c r="F1433" i="9"/>
  <c r="L1433" i="9" s="1"/>
  <c r="R1433" i="9" s="1"/>
  <c r="L1445" i="9"/>
  <c r="R1445" i="9" s="1"/>
  <c r="F1715" i="9"/>
  <c r="L1715" i="9" s="1"/>
  <c r="R1715" i="9" s="1"/>
  <c r="L1716" i="9"/>
  <c r="R1716" i="9" s="1"/>
  <c r="F1627" i="9"/>
  <c r="L1627" i="9" s="1"/>
  <c r="R1627" i="9" s="1"/>
  <c r="L1628" i="9"/>
  <c r="R1628" i="9" s="1"/>
  <c r="F1645" i="9"/>
  <c r="L1645" i="9" s="1"/>
  <c r="R1645" i="9" s="1"/>
  <c r="L1646" i="9"/>
  <c r="R1646" i="9" s="1"/>
  <c r="F1694" i="9"/>
  <c r="L1694" i="9" s="1"/>
  <c r="R1694" i="9" s="1"/>
  <c r="L1695" i="9"/>
  <c r="R1695" i="9" s="1"/>
  <c r="F1710" i="9"/>
  <c r="L1710" i="9" s="1"/>
  <c r="R1710" i="9" s="1"/>
  <c r="L1711" i="9"/>
  <c r="R1711" i="9" s="1"/>
  <c r="F1725" i="9"/>
  <c r="L1725" i="9" s="1"/>
  <c r="R1725" i="9" s="1"/>
  <c r="L1726" i="9"/>
  <c r="R1726" i="9" s="1"/>
  <c r="F1784" i="9"/>
  <c r="L1784" i="9" s="1"/>
  <c r="R1784" i="9" s="1"/>
  <c r="L1785" i="9"/>
  <c r="R1785" i="9" s="1"/>
  <c r="F1641" i="9"/>
  <c r="L1641" i="9" s="1"/>
  <c r="R1641" i="9" s="1"/>
  <c r="L1642" i="9"/>
  <c r="R1642" i="9" s="1"/>
  <c r="F1673" i="9"/>
  <c r="L1673" i="9" s="1"/>
  <c r="R1673" i="9" s="1"/>
  <c r="L1674" i="9"/>
  <c r="R1674" i="9" s="1"/>
  <c r="F1689" i="9"/>
  <c r="L1689" i="9" s="1"/>
  <c r="R1689" i="9" s="1"/>
  <c r="L1690" i="9"/>
  <c r="R1690" i="9" s="1"/>
  <c r="F1704" i="9"/>
  <c r="L1704" i="9" s="1"/>
  <c r="R1704" i="9" s="1"/>
  <c r="L1705" i="9"/>
  <c r="R1705" i="9" s="1"/>
  <c r="F1722" i="9"/>
  <c r="L1722" i="9" s="1"/>
  <c r="R1722" i="9" s="1"/>
  <c r="L1723" i="9"/>
  <c r="R1723" i="9" s="1"/>
  <c r="F1787" i="9"/>
  <c r="L1787" i="9" s="1"/>
  <c r="R1787" i="9" s="1"/>
  <c r="L1788" i="9"/>
  <c r="R1788" i="9" s="1"/>
  <c r="H1433" i="9"/>
  <c r="N1433" i="9" s="1"/>
  <c r="T1433" i="9" s="1"/>
  <c r="G1632" i="9"/>
  <c r="M1632" i="9" s="1"/>
  <c r="S1632" i="9" s="1"/>
  <c r="M1633" i="9"/>
  <c r="S1633" i="9" s="1"/>
  <c r="H1677" i="9"/>
  <c r="N1677" i="9" s="1"/>
  <c r="T1677" i="9" s="1"/>
  <c r="N1678" i="9"/>
  <c r="T1678" i="9" s="1"/>
  <c r="H1710" i="9"/>
  <c r="N1710" i="9" s="1"/>
  <c r="T1710" i="9" s="1"/>
  <c r="N1711" i="9"/>
  <c r="T1711" i="9" s="1"/>
  <c r="H1725" i="9"/>
  <c r="N1725" i="9" s="1"/>
  <c r="T1725" i="9" s="1"/>
  <c r="N1726" i="9"/>
  <c r="T1726" i="9" s="1"/>
  <c r="G1627" i="9"/>
  <c r="M1627" i="9" s="1"/>
  <c r="S1627" i="9" s="1"/>
  <c r="M1628" i="9"/>
  <c r="S1628" i="9" s="1"/>
  <c r="H1641" i="9"/>
  <c r="N1641" i="9" s="1"/>
  <c r="T1641" i="9" s="1"/>
  <c r="N1642" i="9"/>
  <c r="T1642" i="9" s="1"/>
  <c r="G1645" i="9"/>
  <c r="M1645" i="9" s="1"/>
  <c r="S1645" i="9" s="1"/>
  <c r="M1646" i="9"/>
  <c r="S1646" i="9" s="1"/>
  <c r="H1673" i="9"/>
  <c r="N1673" i="9" s="1"/>
  <c r="T1673" i="9" s="1"/>
  <c r="N1674" i="9"/>
  <c r="T1674" i="9" s="1"/>
  <c r="G1677" i="9"/>
  <c r="M1677" i="9" s="1"/>
  <c r="S1677" i="9" s="1"/>
  <c r="M1678" i="9"/>
  <c r="S1678" i="9" s="1"/>
  <c r="H1689" i="9"/>
  <c r="N1689" i="9" s="1"/>
  <c r="T1689" i="9" s="1"/>
  <c r="N1690" i="9"/>
  <c r="T1690" i="9" s="1"/>
  <c r="G1694" i="9"/>
  <c r="M1694" i="9" s="1"/>
  <c r="S1694" i="9" s="1"/>
  <c r="M1695" i="9"/>
  <c r="S1695" i="9" s="1"/>
  <c r="H1704" i="9"/>
  <c r="N1704" i="9" s="1"/>
  <c r="T1704" i="9" s="1"/>
  <c r="N1705" i="9"/>
  <c r="T1705" i="9" s="1"/>
  <c r="G1710" i="9"/>
  <c r="M1710" i="9" s="1"/>
  <c r="S1710" i="9" s="1"/>
  <c r="M1711" i="9"/>
  <c r="S1711" i="9" s="1"/>
  <c r="H1722" i="9"/>
  <c r="N1722" i="9" s="1"/>
  <c r="T1722" i="9" s="1"/>
  <c r="N1723" i="9"/>
  <c r="T1723" i="9" s="1"/>
  <c r="G1725" i="9"/>
  <c r="M1725" i="9" s="1"/>
  <c r="S1725" i="9" s="1"/>
  <c r="M1726" i="9"/>
  <c r="S1726" i="9" s="1"/>
  <c r="H1787" i="9"/>
  <c r="N1787" i="9" s="1"/>
  <c r="T1787" i="9" s="1"/>
  <c r="N1788" i="9"/>
  <c r="T1788" i="9" s="1"/>
  <c r="G1784" i="9"/>
  <c r="M1784" i="9" s="1"/>
  <c r="S1784" i="9" s="1"/>
  <c r="M1785" i="9"/>
  <c r="S1785" i="9" s="1"/>
  <c r="G1433" i="9"/>
  <c r="M1433" i="9" s="1"/>
  <c r="S1433" i="9" s="1"/>
  <c r="G1648" i="9"/>
  <c r="M1648" i="9" s="1"/>
  <c r="S1648" i="9" s="1"/>
  <c r="M1649" i="9"/>
  <c r="S1649" i="9" s="1"/>
  <c r="G1663" i="9"/>
  <c r="M1663" i="9" s="1"/>
  <c r="S1663" i="9" s="1"/>
  <c r="M1664" i="9"/>
  <c r="S1664" i="9" s="1"/>
  <c r="G1680" i="9"/>
  <c r="M1680" i="9" s="1"/>
  <c r="S1680" i="9" s="1"/>
  <c r="M1681" i="9"/>
  <c r="S1681" i="9" s="1"/>
  <c r="G1698" i="9"/>
  <c r="M1698" i="9" s="1"/>
  <c r="S1698" i="9" s="1"/>
  <c r="M1699" i="9"/>
  <c r="S1699" i="9" s="1"/>
  <c r="G1715" i="9"/>
  <c r="M1715" i="9" s="1"/>
  <c r="S1715" i="9" s="1"/>
  <c r="M1716" i="9"/>
  <c r="S1716" i="9" s="1"/>
  <c r="G1780" i="9"/>
  <c r="M1780" i="9" s="1"/>
  <c r="S1780" i="9" s="1"/>
  <c r="M1781" i="9"/>
  <c r="S1781" i="9" s="1"/>
  <c r="H1784" i="9"/>
  <c r="N1784" i="9" s="1"/>
  <c r="T1784" i="9" s="1"/>
  <c r="N1785" i="9"/>
  <c r="T1785" i="9" s="1"/>
  <c r="G1800" i="9"/>
  <c r="M1800" i="9" s="1"/>
  <c r="S1800" i="9" s="1"/>
  <c r="M1801" i="9"/>
  <c r="S1801" i="9" s="1"/>
  <c r="G1427" i="9"/>
  <c r="M1427" i="9" s="1"/>
  <c r="S1427" i="9" s="1"/>
  <c r="M1428" i="9"/>
  <c r="S1428" i="9" s="1"/>
  <c r="H1651" i="9"/>
  <c r="N1651" i="9" s="1"/>
  <c r="T1651" i="9" s="1"/>
  <c r="N1652" i="9"/>
  <c r="T1652" i="9" s="1"/>
  <c r="H1683" i="9"/>
  <c r="N1683" i="9" s="1"/>
  <c r="T1683" i="9" s="1"/>
  <c r="N1684" i="9"/>
  <c r="T1684" i="9" s="1"/>
  <c r="G1704" i="9"/>
  <c r="M1704" i="9" s="1"/>
  <c r="S1704" i="9" s="1"/>
  <c r="M1705" i="9"/>
  <c r="S1705" i="9" s="1"/>
  <c r="H1719" i="9"/>
  <c r="N1719" i="9" s="1"/>
  <c r="T1719" i="9" s="1"/>
  <c r="N1720" i="9"/>
  <c r="T1720" i="9" s="1"/>
  <c r="G1722" i="9"/>
  <c r="M1722" i="9" s="1"/>
  <c r="S1722" i="9" s="1"/>
  <c r="M1723" i="9"/>
  <c r="S1723" i="9" s="1"/>
  <c r="H1790" i="9"/>
  <c r="N1790" i="9" s="1"/>
  <c r="T1790" i="9" s="1"/>
  <c r="N1791" i="9"/>
  <c r="T1791" i="9" s="1"/>
  <c r="G1787" i="9"/>
  <c r="M1787" i="9" s="1"/>
  <c r="S1787" i="9" s="1"/>
  <c r="M1788" i="9"/>
  <c r="S1788" i="9" s="1"/>
  <c r="H1805" i="9"/>
  <c r="N1805" i="9" s="1"/>
  <c r="T1805" i="9" s="1"/>
  <c r="N1806" i="9"/>
  <c r="T1806" i="9" s="1"/>
  <c r="H1427" i="9"/>
  <c r="N1427" i="9" s="1"/>
  <c r="T1427" i="9" s="1"/>
  <c r="N1428" i="9"/>
  <c r="T1428" i="9" s="1"/>
  <c r="H1464" i="9"/>
  <c r="N1464" i="9" s="1"/>
  <c r="T1464" i="9" s="1"/>
  <c r="G1460" i="9"/>
  <c r="M1461" i="9"/>
  <c r="S1461" i="9" s="1"/>
  <c r="H1460" i="9"/>
  <c r="N1461" i="9"/>
  <c r="T1461" i="9" s="1"/>
  <c r="H1627" i="9"/>
  <c r="N1627" i="9" s="1"/>
  <c r="T1627" i="9" s="1"/>
  <c r="N1628" i="9"/>
  <c r="T1628" i="9" s="1"/>
  <c r="H1645" i="9"/>
  <c r="N1645" i="9" s="1"/>
  <c r="T1645" i="9" s="1"/>
  <c r="N1646" i="9"/>
  <c r="T1646" i="9" s="1"/>
  <c r="H1694" i="9"/>
  <c r="N1694" i="9" s="1"/>
  <c r="T1694" i="9" s="1"/>
  <c r="N1695" i="9"/>
  <c r="T1695" i="9" s="1"/>
  <c r="H1636" i="9"/>
  <c r="N1636" i="9" s="1"/>
  <c r="T1636" i="9" s="1"/>
  <c r="N1637" i="9"/>
  <c r="T1637" i="9" s="1"/>
  <c r="G1641" i="9"/>
  <c r="M1641" i="9" s="1"/>
  <c r="S1641" i="9" s="1"/>
  <c r="M1642" i="9"/>
  <c r="S1642" i="9" s="1"/>
  <c r="H1668" i="9"/>
  <c r="N1668" i="9" s="1"/>
  <c r="T1668" i="9" s="1"/>
  <c r="N1669" i="9"/>
  <c r="T1669" i="9" s="1"/>
  <c r="G1673" i="9"/>
  <c r="M1673" i="9" s="1"/>
  <c r="S1673" i="9" s="1"/>
  <c r="M1674" i="9"/>
  <c r="S1674" i="9" s="1"/>
  <c r="G1689" i="9"/>
  <c r="M1689" i="9" s="1"/>
  <c r="S1689" i="9" s="1"/>
  <c r="M1690" i="9"/>
  <c r="S1690" i="9" s="1"/>
  <c r="H1701" i="9"/>
  <c r="N1701" i="9" s="1"/>
  <c r="T1701" i="9" s="1"/>
  <c r="N1702" i="9"/>
  <c r="T1702" i="9" s="1"/>
  <c r="H1632" i="9"/>
  <c r="N1632" i="9" s="1"/>
  <c r="T1632" i="9" s="1"/>
  <c r="N1633" i="9"/>
  <c r="T1633" i="9" s="1"/>
  <c r="G1636" i="9"/>
  <c r="M1636" i="9" s="1"/>
  <c r="S1636" i="9" s="1"/>
  <c r="M1637" i="9"/>
  <c r="S1637" i="9" s="1"/>
  <c r="H1648" i="9"/>
  <c r="N1648" i="9" s="1"/>
  <c r="T1648" i="9" s="1"/>
  <c r="N1649" i="9"/>
  <c r="T1649" i="9" s="1"/>
  <c r="G1651" i="9"/>
  <c r="M1651" i="9" s="1"/>
  <c r="S1651" i="9" s="1"/>
  <c r="M1652" i="9"/>
  <c r="S1652" i="9" s="1"/>
  <c r="H1663" i="9"/>
  <c r="N1663" i="9" s="1"/>
  <c r="T1663" i="9" s="1"/>
  <c r="N1664" i="9"/>
  <c r="T1664" i="9" s="1"/>
  <c r="G1668" i="9"/>
  <c r="M1668" i="9" s="1"/>
  <c r="S1668" i="9" s="1"/>
  <c r="M1669" i="9"/>
  <c r="S1669" i="9" s="1"/>
  <c r="H1680" i="9"/>
  <c r="N1680" i="9" s="1"/>
  <c r="T1680" i="9" s="1"/>
  <c r="N1681" i="9"/>
  <c r="T1681" i="9" s="1"/>
  <c r="G1683" i="9"/>
  <c r="M1683" i="9" s="1"/>
  <c r="S1683" i="9" s="1"/>
  <c r="M1684" i="9"/>
  <c r="S1684" i="9" s="1"/>
  <c r="H1698" i="9"/>
  <c r="N1698" i="9" s="1"/>
  <c r="T1698" i="9" s="1"/>
  <c r="N1699" i="9"/>
  <c r="T1699" i="9" s="1"/>
  <c r="G1701" i="9"/>
  <c r="M1701" i="9" s="1"/>
  <c r="S1701" i="9" s="1"/>
  <c r="M1702" i="9"/>
  <c r="S1702" i="9" s="1"/>
  <c r="H1715" i="9"/>
  <c r="N1715" i="9" s="1"/>
  <c r="T1715" i="9" s="1"/>
  <c r="N1716" i="9"/>
  <c r="T1716" i="9" s="1"/>
  <c r="G1719" i="9"/>
  <c r="M1719" i="9" s="1"/>
  <c r="S1719" i="9" s="1"/>
  <c r="M1720" i="9"/>
  <c r="S1720" i="9" s="1"/>
  <c r="H1780" i="9"/>
  <c r="N1780" i="9" s="1"/>
  <c r="T1780" i="9" s="1"/>
  <c r="N1781" i="9"/>
  <c r="T1781" i="9" s="1"/>
  <c r="G1790" i="9"/>
  <c r="M1790" i="9" s="1"/>
  <c r="S1790" i="9" s="1"/>
  <c r="M1791" i="9"/>
  <c r="S1791" i="9" s="1"/>
  <c r="H1800" i="9"/>
  <c r="N1800" i="9" s="1"/>
  <c r="T1800" i="9" s="1"/>
  <c r="N1801" i="9"/>
  <c r="T1801" i="9" s="1"/>
  <c r="G1805" i="9"/>
  <c r="M1805" i="9" s="1"/>
  <c r="S1805" i="9" s="1"/>
  <c r="M1806" i="9"/>
  <c r="S1806" i="9" s="1"/>
  <c r="H1655" i="9"/>
  <c r="N1655" i="9" s="1"/>
  <c r="T1655" i="9" s="1"/>
  <c r="F1655" i="9"/>
  <c r="L1655" i="9" s="1"/>
  <c r="R1655" i="9" s="1"/>
  <c r="G1655" i="9"/>
  <c r="M1655" i="9" s="1"/>
  <c r="S1655" i="9" s="1"/>
  <c r="G1424" i="9"/>
  <c r="H1424" i="9"/>
  <c r="F1424" i="9"/>
  <c r="G1420" i="9"/>
  <c r="H1420" i="9"/>
  <c r="F1420" i="9"/>
  <c r="G1417" i="9"/>
  <c r="H1417" i="9"/>
  <c r="F1417" i="9"/>
  <c r="G1414" i="9"/>
  <c r="H1414" i="9"/>
  <c r="F1414" i="9"/>
  <c r="G1409" i="9"/>
  <c r="H1409" i="9"/>
  <c r="F1409" i="9"/>
  <c r="G1404" i="9"/>
  <c r="H1404" i="9"/>
  <c r="F1404" i="9"/>
  <c r="G1394" i="9"/>
  <c r="H1394" i="9"/>
  <c r="F1394" i="9"/>
  <c r="G1397" i="9"/>
  <c r="H1397" i="9"/>
  <c r="F1397" i="9"/>
  <c r="G1400" i="9"/>
  <c r="H1400" i="9"/>
  <c r="F1400" i="9"/>
  <c r="G1389" i="9"/>
  <c r="H1389" i="9"/>
  <c r="F1389" i="9"/>
  <c r="G1384" i="9"/>
  <c r="H1384" i="9"/>
  <c r="F1384" i="9"/>
  <c r="G1364" i="9"/>
  <c r="H1364" i="9"/>
  <c r="F1364" i="9"/>
  <c r="G1367" i="9"/>
  <c r="H1367" i="9"/>
  <c r="F1367" i="9"/>
  <c r="G1370" i="9"/>
  <c r="H1370" i="9"/>
  <c r="F1370" i="9"/>
  <c r="G1374" i="9"/>
  <c r="H1374" i="9"/>
  <c r="F1374" i="9"/>
  <c r="G1378" i="9"/>
  <c r="H1378" i="9"/>
  <c r="F1378" i="9"/>
  <c r="G1351" i="9"/>
  <c r="H1351" i="9"/>
  <c r="F1351" i="9"/>
  <c r="G1355" i="9"/>
  <c r="H1355" i="9"/>
  <c r="F1355" i="9"/>
  <c r="G1359" i="9"/>
  <c r="H1359" i="9"/>
  <c r="F1359" i="9"/>
  <c r="G1333" i="9"/>
  <c r="H1333" i="9"/>
  <c r="F1333" i="9"/>
  <c r="G1336" i="9"/>
  <c r="H1336" i="9"/>
  <c r="F1336" i="9"/>
  <c r="G1339" i="9"/>
  <c r="M1339" i="9" s="1"/>
  <c r="S1339" i="9" s="1"/>
  <c r="H1339" i="9"/>
  <c r="N1339" i="9" s="1"/>
  <c r="T1339" i="9" s="1"/>
  <c r="F1339" i="9"/>
  <c r="L1339" i="9" s="1"/>
  <c r="R1339" i="9" s="1"/>
  <c r="G1341" i="9"/>
  <c r="M1341" i="9" s="1"/>
  <c r="S1341" i="9" s="1"/>
  <c r="H1341" i="9"/>
  <c r="N1341" i="9" s="1"/>
  <c r="T1341" i="9" s="1"/>
  <c r="F1341" i="9"/>
  <c r="L1341" i="9" s="1"/>
  <c r="R1341" i="9" s="1"/>
  <c r="G1345" i="9"/>
  <c r="H1345" i="9"/>
  <c r="F1345" i="9"/>
  <c r="G1321" i="9"/>
  <c r="H1321" i="9"/>
  <c r="F1321" i="9"/>
  <c r="G1324" i="9"/>
  <c r="H1324" i="9"/>
  <c r="F1324" i="9"/>
  <c r="G1328" i="9"/>
  <c r="H1328" i="9"/>
  <c r="F1328" i="9"/>
  <c r="G1307" i="9"/>
  <c r="H1307" i="9"/>
  <c r="F1307" i="9"/>
  <c r="G1311" i="9"/>
  <c r="H1311" i="9"/>
  <c r="F1311" i="9"/>
  <c r="G1315" i="9"/>
  <c r="H1315" i="9"/>
  <c r="F1315" i="9"/>
  <c r="G1299" i="9"/>
  <c r="H1299" i="9"/>
  <c r="F1299" i="9"/>
  <c r="G1302" i="9"/>
  <c r="H1302" i="9"/>
  <c r="F1302" i="9"/>
  <c r="G1289" i="9"/>
  <c r="H1289" i="9"/>
  <c r="F1289" i="9"/>
  <c r="G1293" i="9"/>
  <c r="H1293" i="9"/>
  <c r="F1293" i="9"/>
  <c r="G1261" i="9"/>
  <c r="H1261" i="9"/>
  <c r="F1261" i="9"/>
  <c r="G1265" i="9"/>
  <c r="H1265" i="9"/>
  <c r="F1265" i="9"/>
  <c r="G1268" i="9"/>
  <c r="H1268" i="9"/>
  <c r="F1268" i="9"/>
  <c r="G1272" i="9"/>
  <c r="H1272" i="9"/>
  <c r="F1272" i="9"/>
  <c r="G1276" i="9"/>
  <c r="H1276" i="9"/>
  <c r="F1276" i="9"/>
  <c r="G1280" i="9"/>
  <c r="H1280" i="9"/>
  <c r="F1280" i="9"/>
  <c r="G1284" i="9"/>
  <c r="H1284" i="9"/>
  <c r="F1284" i="9"/>
  <c r="F1426" i="9" l="1"/>
  <c r="L1426" i="9" s="1"/>
  <c r="R1426" i="9" s="1"/>
  <c r="H1426" i="9"/>
  <c r="N1426" i="9" s="1"/>
  <c r="T1426" i="9" s="1"/>
  <c r="F1377" i="9"/>
  <c r="L1378" i="9"/>
  <c r="R1378" i="9" s="1"/>
  <c r="F1301" i="9"/>
  <c r="L1301" i="9" s="1"/>
  <c r="R1301" i="9" s="1"/>
  <c r="L1302" i="9"/>
  <c r="R1302" i="9" s="1"/>
  <c r="F1363" i="9"/>
  <c r="L1363" i="9" s="1"/>
  <c r="R1363" i="9" s="1"/>
  <c r="L1364" i="9"/>
  <c r="R1364" i="9" s="1"/>
  <c r="F1283" i="9"/>
  <c r="L1284" i="9"/>
  <c r="R1284" i="9" s="1"/>
  <c r="F1267" i="9"/>
  <c r="L1267" i="9" s="1"/>
  <c r="R1267" i="9" s="1"/>
  <c r="L1268" i="9"/>
  <c r="R1268" i="9" s="1"/>
  <c r="F1288" i="9"/>
  <c r="L1289" i="9"/>
  <c r="R1289" i="9" s="1"/>
  <c r="F1310" i="9"/>
  <c r="L1311" i="9"/>
  <c r="R1311" i="9" s="1"/>
  <c r="F1320" i="9"/>
  <c r="L1320" i="9" s="1"/>
  <c r="R1320" i="9" s="1"/>
  <c r="L1321" i="9"/>
  <c r="R1321" i="9" s="1"/>
  <c r="F1335" i="9"/>
  <c r="L1335" i="9" s="1"/>
  <c r="R1335" i="9" s="1"/>
  <c r="L1336" i="9"/>
  <c r="R1336" i="9" s="1"/>
  <c r="F1350" i="9"/>
  <c r="L1351" i="9"/>
  <c r="R1351" i="9" s="1"/>
  <c r="F1366" i="9"/>
  <c r="L1366" i="9" s="1"/>
  <c r="R1366" i="9" s="1"/>
  <c r="L1367" i="9"/>
  <c r="R1367" i="9" s="1"/>
  <c r="F1399" i="9"/>
  <c r="L1399" i="9" s="1"/>
  <c r="R1399" i="9" s="1"/>
  <c r="L1400" i="9"/>
  <c r="R1400" i="9" s="1"/>
  <c r="F1408" i="9"/>
  <c r="L1408" i="9" s="1"/>
  <c r="R1408" i="9" s="1"/>
  <c r="L1409" i="9"/>
  <c r="R1409" i="9" s="1"/>
  <c r="F1423" i="9"/>
  <c r="L1423" i="9" s="1"/>
  <c r="R1423" i="9" s="1"/>
  <c r="L1424" i="9"/>
  <c r="R1424" i="9" s="1"/>
  <c r="F1459" i="9"/>
  <c r="L1459" i="9" s="1"/>
  <c r="R1459" i="9" s="1"/>
  <c r="L1460" i="9"/>
  <c r="R1460" i="9" s="1"/>
  <c r="F1279" i="9"/>
  <c r="L1280" i="9"/>
  <c r="R1280" i="9" s="1"/>
  <c r="F1264" i="9"/>
  <c r="L1264" i="9" s="1"/>
  <c r="R1264" i="9" s="1"/>
  <c r="L1265" i="9"/>
  <c r="R1265" i="9" s="1"/>
  <c r="F1306" i="9"/>
  <c r="L1307" i="9"/>
  <c r="R1307" i="9" s="1"/>
  <c r="F1332" i="9"/>
  <c r="L1332" i="9" s="1"/>
  <c r="R1332" i="9" s="1"/>
  <c r="L1333" i="9"/>
  <c r="R1333" i="9" s="1"/>
  <c r="F1396" i="9"/>
  <c r="L1396" i="9" s="1"/>
  <c r="R1396" i="9" s="1"/>
  <c r="L1397" i="9"/>
  <c r="R1397" i="9" s="1"/>
  <c r="F1344" i="9"/>
  <c r="L1345" i="9"/>
  <c r="R1345" i="9" s="1"/>
  <c r="F1413" i="9"/>
  <c r="L1413" i="9" s="1"/>
  <c r="R1413" i="9" s="1"/>
  <c r="L1414" i="9"/>
  <c r="R1414" i="9" s="1"/>
  <c r="F1271" i="9"/>
  <c r="L1272" i="9"/>
  <c r="R1272" i="9" s="1"/>
  <c r="F1292" i="9"/>
  <c r="L1293" i="9"/>
  <c r="R1293" i="9" s="1"/>
  <c r="F1314" i="9"/>
  <c r="L1315" i="9"/>
  <c r="R1315" i="9" s="1"/>
  <c r="F1323" i="9"/>
  <c r="L1323" i="9" s="1"/>
  <c r="R1323" i="9" s="1"/>
  <c r="L1324" i="9"/>
  <c r="R1324" i="9" s="1"/>
  <c r="F1354" i="9"/>
  <c r="L1355" i="9"/>
  <c r="R1355" i="9" s="1"/>
  <c r="F1369" i="9"/>
  <c r="L1369" i="9" s="1"/>
  <c r="R1369" i="9" s="1"/>
  <c r="L1370" i="9"/>
  <c r="R1370" i="9" s="1"/>
  <c r="F1388" i="9"/>
  <c r="L1388" i="9" s="1"/>
  <c r="R1388" i="9" s="1"/>
  <c r="L1389" i="9"/>
  <c r="R1389" i="9" s="1"/>
  <c r="F1403" i="9"/>
  <c r="L1403" i="9" s="1"/>
  <c r="R1403" i="9" s="1"/>
  <c r="L1404" i="9"/>
  <c r="R1404" i="9" s="1"/>
  <c r="F1419" i="9"/>
  <c r="L1419" i="9" s="1"/>
  <c r="R1419" i="9" s="1"/>
  <c r="L1420" i="9"/>
  <c r="R1420" i="9" s="1"/>
  <c r="F1275" i="9"/>
  <c r="L1276" i="9"/>
  <c r="R1276" i="9" s="1"/>
  <c r="F1260" i="9"/>
  <c r="L1261" i="9"/>
  <c r="R1261" i="9" s="1"/>
  <c r="F1298" i="9"/>
  <c r="L1298" i="9" s="1"/>
  <c r="R1298" i="9" s="1"/>
  <c r="L1299" i="9"/>
  <c r="R1299" i="9" s="1"/>
  <c r="F1327" i="9"/>
  <c r="L1328" i="9"/>
  <c r="R1328" i="9" s="1"/>
  <c r="F1358" i="9"/>
  <c r="L1359" i="9"/>
  <c r="R1359" i="9" s="1"/>
  <c r="F1373" i="9"/>
  <c r="L1374" i="9"/>
  <c r="R1374" i="9" s="1"/>
  <c r="F1383" i="9"/>
  <c r="L1383" i="9" s="1"/>
  <c r="R1383" i="9" s="1"/>
  <c r="L1384" i="9"/>
  <c r="R1384" i="9" s="1"/>
  <c r="F1393" i="9"/>
  <c r="L1393" i="9" s="1"/>
  <c r="R1393" i="9" s="1"/>
  <c r="L1394" i="9"/>
  <c r="R1394" i="9" s="1"/>
  <c r="F1416" i="9"/>
  <c r="L1416" i="9" s="1"/>
  <c r="R1416" i="9" s="1"/>
  <c r="L1417" i="9"/>
  <c r="R1417" i="9" s="1"/>
  <c r="H1264" i="9"/>
  <c r="N1264" i="9" s="1"/>
  <c r="T1264" i="9" s="1"/>
  <c r="N1265" i="9"/>
  <c r="T1265" i="9" s="1"/>
  <c r="H1301" i="9"/>
  <c r="N1301" i="9" s="1"/>
  <c r="T1301" i="9" s="1"/>
  <c r="N1302" i="9"/>
  <c r="T1302" i="9" s="1"/>
  <c r="G1327" i="9"/>
  <c r="M1328" i="9"/>
  <c r="S1328" i="9" s="1"/>
  <c r="H1332" i="9"/>
  <c r="N1332" i="9" s="1"/>
  <c r="T1332" i="9" s="1"/>
  <c r="N1333" i="9"/>
  <c r="T1333" i="9" s="1"/>
  <c r="H1363" i="9"/>
  <c r="N1363" i="9" s="1"/>
  <c r="T1363" i="9" s="1"/>
  <c r="N1364" i="9"/>
  <c r="T1364" i="9" s="1"/>
  <c r="H1396" i="9"/>
  <c r="N1396" i="9" s="1"/>
  <c r="T1396" i="9" s="1"/>
  <c r="N1397" i="9"/>
  <c r="T1397" i="9" s="1"/>
  <c r="H1413" i="9"/>
  <c r="N1413" i="9" s="1"/>
  <c r="T1413" i="9" s="1"/>
  <c r="N1414" i="9"/>
  <c r="T1414" i="9" s="1"/>
  <c r="H1283" i="9"/>
  <c r="N1284" i="9"/>
  <c r="T1284" i="9" s="1"/>
  <c r="G1279" i="9"/>
  <c r="M1280" i="9"/>
  <c r="S1280" i="9" s="1"/>
  <c r="G1264" i="9"/>
  <c r="M1264" i="9" s="1"/>
  <c r="S1264" i="9" s="1"/>
  <c r="M1265" i="9"/>
  <c r="S1265" i="9" s="1"/>
  <c r="G1283" i="9"/>
  <c r="M1284" i="9"/>
  <c r="S1284" i="9" s="1"/>
  <c r="G1267" i="9"/>
  <c r="M1267" i="9" s="1"/>
  <c r="S1267" i="9" s="1"/>
  <c r="M1268" i="9"/>
  <c r="S1268" i="9" s="1"/>
  <c r="H1292" i="9"/>
  <c r="N1293" i="9"/>
  <c r="T1293" i="9" s="1"/>
  <c r="G1288" i="9"/>
  <c r="M1289" i="9"/>
  <c r="S1289" i="9" s="1"/>
  <c r="H1314" i="9"/>
  <c r="N1315" i="9"/>
  <c r="T1315" i="9" s="1"/>
  <c r="G1310" i="9"/>
  <c r="M1311" i="9"/>
  <c r="S1311" i="9" s="1"/>
  <c r="H1323" i="9"/>
  <c r="N1323" i="9" s="1"/>
  <c r="T1323" i="9" s="1"/>
  <c r="N1324" i="9"/>
  <c r="T1324" i="9" s="1"/>
  <c r="G1320" i="9"/>
  <c r="M1320" i="9" s="1"/>
  <c r="S1320" i="9" s="1"/>
  <c r="M1321" i="9"/>
  <c r="S1321" i="9" s="1"/>
  <c r="G1335" i="9"/>
  <c r="M1335" i="9" s="1"/>
  <c r="S1335" i="9" s="1"/>
  <c r="M1336" i="9"/>
  <c r="S1336" i="9" s="1"/>
  <c r="H1354" i="9"/>
  <c r="N1355" i="9"/>
  <c r="T1355" i="9" s="1"/>
  <c r="G1350" i="9"/>
  <c r="M1351" i="9"/>
  <c r="S1351" i="9" s="1"/>
  <c r="G1366" i="9"/>
  <c r="M1366" i="9" s="1"/>
  <c r="S1366" i="9" s="1"/>
  <c r="M1367" i="9"/>
  <c r="S1367" i="9" s="1"/>
  <c r="H1388" i="9"/>
  <c r="N1388" i="9" s="1"/>
  <c r="T1388" i="9" s="1"/>
  <c r="N1389" i="9"/>
  <c r="T1389" i="9" s="1"/>
  <c r="H1275" i="9"/>
  <c r="N1276" i="9"/>
  <c r="T1276" i="9" s="1"/>
  <c r="G1271" i="9"/>
  <c r="M1272" i="9"/>
  <c r="S1272" i="9" s="1"/>
  <c r="H1260" i="9"/>
  <c r="N1261" i="9"/>
  <c r="T1261" i="9" s="1"/>
  <c r="G1292" i="9"/>
  <c r="M1293" i="9"/>
  <c r="S1293" i="9" s="1"/>
  <c r="H1298" i="9"/>
  <c r="N1298" i="9" s="1"/>
  <c r="T1298" i="9" s="1"/>
  <c r="N1299" i="9"/>
  <c r="T1299" i="9" s="1"/>
  <c r="G1314" i="9"/>
  <c r="M1315" i="9"/>
  <c r="S1315" i="9" s="1"/>
  <c r="H1327" i="9"/>
  <c r="N1328" i="9"/>
  <c r="T1328" i="9" s="1"/>
  <c r="G1323" i="9"/>
  <c r="M1323" i="9" s="1"/>
  <c r="S1323" i="9" s="1"/>
  <c r="M1324" i="9"/>
  <c r="S1324" i="9" s="1"/>
  <c r="H1358" i="9"/>
  <c r="N1359" i="9"/>
  <c r="T1359" i="9" s="1"/>
  <c r="G1354" i="9"/>
  <c r="M1355" i="9"/>
  <c r="S1355" i="9" s="1"/>
  <c r="H1373" i="9"/>
  <c r="N1374" i="9"/>
  <c r="T1374" i="9" s="1"/>
  <c r="G1369" i="9"/>
  <c r="M1369" i="9" s="1"/>
  <c r="S1369" i="9" s="1"/>
  <c r="M1370" i="9"/>
  <c r="S1370" i="9" s="1"/>
  <c r="H1383" i="9"/>
  <c r="N1383" i="9" s="1"/>
  <c r="T1383" i="9" s="1"/>
  <c r="N1384" i="9"/>
  <c r="T1384" i="9" s="1"/>
  <c r="G1388" i="9"/>
  <c r="M1388" i="9" s="1"/>
  <c r="S1388" i="9" s="1"/>
  <c r="M1389" i="9"/>
  <c r="S1389" i="9" s="1"/>
  <c r="H1393" i="9"/>
  <c r="N1393" i="9" s="1"/>
  <c r="T1393" i="9" s="1"/>
  <c r="N1394" i="9"/>
  <c r="T1394" i="9" s="1"/>
  <c r="G1403" i="9"/>
  <c r="M1403" i="9" s="1"/>
  <c r="S1403" i="9" s="1"/>
  <c r="M1404" i="9"/>
  <c r="S1404" i="9" s="1"/>
  <c r="H1416" i="9"/>
  <c r="N1416" i="9" s="1"/>
  <c r="T1416" i="9" s="1"/>
  <c r="N1417" i="9"/>
  <c r="T1417" i="9" s="1"/>
  <c r="G1419" i="9"/>
  <c r="M1419" i="9" s="1"/>
  <c r="S1419" i="9" s="1"/>
  <c r="M1420" i="9"/>
  <c r="S1420" i="9" s="1"/>
  <c r="G1426" i="9"/>
  <c r="M1426" i="9" s="1"/>
  <c r="S1426" i="9" s="1"/>
  <c r="H1279" i="9"/>
  <c r="N1280" i="9"/>
  <c r="T1280" i="9" s="1"/>
  <c r="G1260" i="9"/>
  <c r="M1261" i="9"/>
  <c r="S1261" i="9" s="1"/>
  <c r="G1298" i="9"/>
  <c r="M1298" i="9" s="1"/>
  <c r="S1298" i="9" s="1"/>
  <c r="M1299" i="9"/>
  <c r="S1299" i="9" s="1"/>
  <c r="H1306" i="9"/>
  <c r="N1307" i="9"/>
  <c r="T1307" i="9" s="1"/>
  <c r="H1344" i="9"/>
  <c r="N1345" i="9"/>
  <c r="T1345" i="9" s="1"/>
  <c r="H1377" i="9"/>
  <c r="N1378" i="9"/>
  <c r="T1378" i="9" s="1"/>
  <c r="G1383" i="9"/>
  <c r="M1383" i="9" s="1"/>
  <c r="S1383" i="9" s="1"/>
  <c r="M1384" i="9"/>
  <c r="S1384" i="9" s="1"/>
  <c r="G1393" i="9"/>
  <c r="M1393" i="9" s="1"/>
  <c r="S1393" i="9" s="1"/>
  <c r="M1394" i="9"/>
  <c r="S1394" i="9" s="1"/>
  <c r="G1416" i="9"/>
  <c r="M1416" i="9" s="1"/>
  <c r="S1416" i="9" s="1"/>
  <c r="M1417" i="9"/>
  <c r="S1417" i="9" s="1"/>
  <c r="H1459" i="9"/>
  <c r="N1459" i="9" s="1"/>
  <c r="T1459" i="9" s="1"/>
  <c r="N1460" i="9"/>
  <c r="T1460" i="9" s="1"/>
  <c r="H1267" i="9"/>
  <c r="N1267" i="9" s="1"/>
  <c r="T1267" i="9" s="1"/>
  <c r="N1268" i="9"/>
  <c r="T1268" i="9" s="1"/>
  <c r="H1288" i="9"/>
  <c r="N1289" i="9"/>
  <c r="T1289" i="9" s="1"/>
  <c r="G1301" i="9"/>
  <c r="M1301" i="9" s="1"/>
  <c r="S1301" i="9" s="1"/>
  <c r="M1302" i="9"/>
  <c r="S1302" i="9" s="1"/>
  <c r="H1310" i="9"/>
  <c r="N1311" i="9"/>
  <c r="T1311" i="9" s="1"/>
  <c r="G1306" i="9"/>
  <c r="M1307" i="9"/>
  <c r="S1307" i="9" s="1"/>
  <c r="H1320" i="9"/>
  <c r="N1320" i="9" s="1"/>
  <c r="T1320" i="9" s="1"/>
  <c r="N1321" i="9"/>
  <c r="T1321" i="9" s="1"/>
  <c r="G1344" i="9"/>
  <c r="M1345" i="9"/>
  <c r="S1345" i="9" s="1"/>
  <c r="H1335" i="9"/>
  <c r="N1335" i="9" s="1"/>
  <c r="T1335" i="9" s="1"/>
  <c r="N1336" i="9"/>
  <c r="T1336" i="9" s="1"/>
  <c r="G1332" i="9"/>
  <c r="M1332" i="9" s="1"/>
  <c r="S1332" i="9" s="1"/>
  <c r="M1333" i="9"/>
  <c r="S1333" i="9" s="1"/>
  <c r="H1350" i="9"/>
  <c r="N1351" i="9"/>
  <c r="T1351" i="9" s="1"/>
  <c r="G1377" i="9"/>
  <c r="M1378" i="9"/>
  <c r="S1378" i="9" s="1"/>
  <c r="H1366" i="9"/>
  <c r="N1366" i="9" s="1"/>
  <c r="T1366" i="9" s="1"/>
  <c r="N1367" i="9"/>
  <c r="T1367" i="9" s="1"/>
  <c r="G1363" i="9"/>
  <c r="M1363" i="9" s="1"/>
  <c r="S1363" i="9" s="1"/>
  <c r="M1364" i="9"/>
  <c r="S1364" i="9" s="1"/>
  <c r="H1399" i="9"/>
  <c r="N1399" i="9" s="1"/>
  <c r="T1399" i="9" s="1"/>
  <c r="N1400" i="9"/>
  <c r="T1400" i="9" s="1"/>
  <c r="G1396" i="9"/>
  <c r="M1396" i="9" s="1"/>
  <c r="S1396" i="9" s="1"/>
  <c r="M1397" i="9"/>
  <c r="S1397" i="9" s="1"/>
  <c r="H1408" i="9"/>
  <c r="N1408" i="9" s="1"/>
  <c r="T1408" i="9" s="1"/>
  <c r="N1409" i="9"/>
  <c r="T1409" i="9" s="1"/>
  <c r="G1413" i="9"/>
  <c r="M1413" i="9" s="1"/>
  <c r="S1413" i="9" s="1"/>
  <c r="M1414" i="9"/>
  <c r="S1414" i="9" s="1"/>
  <c r="H1423" i="9"/>
  <c r="N1423" i="9" s="1"/>
  <c r="T1423" i="9" s="1"/>
  <c r="N1424" i="9"/>
  <c r="T1424" i="9" s="1"/>
  <c r="G1275" i="9"/>
  <c r="M1276" i="9"/>
  <c r="S1276" i="9" s="1"/>
  <c r="G1358" i="9"/>
  <c r="M1359" i="9"/>
  <c r="S1359" i="9" s="1"/>
  <c r="G1373" i="9"/>
  <c r="M1374" i="9"/>
  <c r="S1374" i="9" s="1"/>
  <c r="H1271" i="9"/>
  <c r="N1272" i="9"/>
  <c r="T1272" i="9" s="1"/>
  <c r="H1369" i="9"/>
  <c r="N1369" i="9" s="1"/>
  <c r="T1369" i="9" s="1"/>
  <c r="N1370" i="9"/>
  <c r="T1370" i="9" s="1"/>
  <c r="G1399" i="9"/>
  <c r="M1399" i="9" s="1"/>
  <c r="S1399" i="9" s="1"/>
  <c r="M1400" i="9"/>
  <c r="S1400" i="9" s="1"/>
  <c r="H1403" i="9"/>
  <c r="N1403" i="9" s="1"/>
  <c r="T1403" i="9" s="1"/>
  <c r="N1404" i="9"/>
  <c r="T1404" i="9" s="1"/>
  <c r="G1408" i="9"/>
  <c r="M1408" i="9" s="1"/>
  <c r="S1408" i="9" s="1"/>
  <c r="M1409" i="9"/>
  <c r="S1409" i="9" s="1"/>
  <c r="H1419" i="9"/>
  <c r="N1419" i="9" s="1"/>
  <c r="T1419" i="9" s="1"/>
  <c r="N1420" i="9"/>
  <c r="T1420" i="9" s="1"/>
  <c r="G1423" i="9"/>
  <c r="M1423" i="9" s="1"/>
  <c r="S1423" i="9" s="1"/>
  <c r="M1424" i="9"/>
  <c r="S1424" i="9" s="1"/>
  <c r="G1459" i="9"/>
  <c r="M1459" i="9" s="1"/>
  <c r="S1459" i="9" s="1"/>
  <c r="M1460" i="9"/>
  <c r="S1460" i="9" s="1"/>
  <c r="F1338" i="9"/>
  <c r="H1338" i="9"/>
  <c r="G1338" i="9"/>
  <c r="G1241" i="9"/>
  <c r="H1241" i="9"/>
  <c r="F1241" i="9"/>
  <c r="G1244" i="9"/>
  <c r="H1244" i="9"/>
  <c r="F1244" i="9"/>
  <c r="G1247" i="9"/>
  <c r="H1247" i="9"/>
  <c r="F1247" i="9"/>
  <c r="G1251" i="9"/>
  <c r="H1251" i="9"/>
  <c r="F1251" i="9"/>
  <c r="G1255" i="9"/>
  <c r="H1255" i="9"/>
  <c r="F1255" i="9"/>
  <c r="G1232" i="9"/>
  <c r="H1232" i="9"/>
  <c r="F1232" i="9"/>
  <c r="G1236" i="9"/>
  <c r="H1236" i="9"/>
  <c r="F1236" i="9"/>
  <c r="G1223" i="9"/>
  <c r="H1223" i="9"/>
  <c r="F1223" i="9"/>
  <c r="G1202" i="9"/>
  <c r="H1202" i="9"/>
  <c r="F1202" i="9"/>
  <c r="G1205" i="9"/>
  <c r="H1205" i="9"/>
  <c r="F1205" i="9"/>
  <c r="G1208" i="9"/>
  <c r="H1208" i="9"/>
  <c r="F1208" i="9"/>
  <c r="G1212" i="9"/>
  <c r="H1212" i="9"/>
  <c r="F1212" i="9"/>
  <c r="G1216" i="9"/>
  <c r="H1216" i="9"/>
  <c r="F1216" i="9"/>
  <c r="G1219" i="9"/>
  <c r="H1219" i="9"/>
  <c r="F1219" i="9"/>
  <c r="G1181" i="9"/>
  <c r="H1181" i="9"/>
  <c r="F1181" i="9"/>
  <c r="G1185" i="9"/>
  <c r="H1185" i="9"/>
  <c r="F1185" i="9"/>
  <c r="G1189" i="9"/>
  <c r="H1189" i="9"/>
  <c r="F1189" i="9"/>
  <c r="G1193" i="9"/>
  <c r="H1193" i="9"/>
  <c r="F1193" i="9"/>
  <c r="G1197" i="9"/>
  <c r="H1197" i="9"/>
  <c r="F1197" i="9"/>
  <c r="G1111" i="9"/>
  <c r="H1111" i="9"/>
  <c r="F1111" i="9"/>
  <c r="G1114" i="9"/>
  <c r="H1114" i="9"/>
  <c r="F1114" i="9"/>
  <c r="G1117" i="9"/>
  <c r="H1117" i="9"/>
  <c r="F1117" i="9"/>
  <c r="G1121" i="9"/>
  <c r="H1121" i="9"/>
  <c r="F1121" i="9"/>
  <c r="G1125" i="9"/>
  <c r="H1125" i="9"/>
  <c r="F1125" i="9"/>
  <c r="G1129" i="9"/>
  <c r="H1129" i="9"/>
  <c r="F1129" i="9"/>
  <c r="G1133" i="9"/>
  <c r="H1133" i="9"/>
  <c r="F1133" i="9"/>
  <c r="G1136" i="9"/>
  <c r="H1136" i="9"/>
  <c r="F1136" i="9"/>
  <c r="G1140" i="9"/>
  <c r="H1140" i="9"/>
  <c r="F1140" i="9"/>
  <c r="G1144" i="9"/>
  <c r="H1144" i="9"/>
  <c r="F1144" i="9"/>
  <c r="G1148" i="9"/>
  <c r="H1148" i="9"/>
  <c r="F1148" i="9"/>
  <c r="G1152" i="9"/>
  <c r="H1152" i="9"/>
  <c r="F1152" i="9"/>
  <c r="G1156" i="9"/>
  <c r="H1156" i="9"/>
  <c r="F1156" i="9"/>
  <c r="G1160" i="9"/>
  <c r="H1160" i="9"/>
  <c r="F1160" i="9"/>
  <c r="G1164" i="9"/>
  <c r="H1164" i="9"/>
  <c r="F1164" i="9"/>
  <c r="G1168" i="9"/>
  <c r="H1168" i="9"/>
  <c r="F1168" i="9"/>
  <c r="G1176" i="9"/>
  <c r="H1176" i="9"/>
  <c r="F1176" i="9"/>
  <c r="G1105" i="9"/>
  <c r="H1105" i="9"/>
  <c r="F1105" i="9"/>
  <c r="G1100" i="9"/>
  <c r="H1100" i="9"/>
  <c r="F1100" i="9"/>
  <c r="G1060" i="9"/>
  <c r="H1060" i="9"/>
  <c r="F1060" i="9"/>
  <c r="G1064" i="9"/>
  <c r="H1064" i="9"/>
  <c r="F1064" i="9"/>
  <c r="G1068" i="9"/>
  <c r="H1068" i="9"/>
  <c r="F1068" i="9"/>
  <c r="G1076" i="9"/>
  <c r="H1076" i="9"/>
  <c r="F1076" i="9"/>
  <c r="G1080" i="9"/>
  <c r="H1080" i="9"/>
  <c r="F1080" i="9"/>
  <c r="G1087" i="9"/>
  <c r="H1087" i="9"/>
  <c r="F1087" i="9"/>
  <c r="G1091" i="9"/>
  <c r="H1091" i="9"/>
  <c r="F1091" i="9"/>
  <c r="G1042" i="9"/>
  <c r="H1042" i="9"/>
  <c r="F1042" i="9"/>
  <c r="G1045" i="9"/>
  <c r="H1045" i="9"/>
  <c r="F1045" i="9"/>
  <c r="G1048" i="9"/>
  <c r="H1048" i="9"/>
  <c r="F1048" i="9"/>
  <c r="G1052" i="9"/>
  <c r="H1052" i="9"/>
  <c r="F1052" i="9"/>
  <c r="G1055" i="9"/>
  <c r="H1055" i="9"/>
  <c r="F1055" i="9"/>
  <c r="G1030" i="9"/>
  <c r="H1030" i="9"/>
  <c r="F1030" i="9"/>
  <c r="G1033" i="9"/>
  <c r="H1033" i="9"/>
  <c r="F1033" i="9"/>
  <c r="G1037" i="9"/>
  <c r="H1037" i="9"/>
  <c r="F1037" i="9"/>
  <c r="G1023" i="9"/>
  <c r="H1023" i="9"/>
  <c r="F1023" i="9"/>
  <c r="G1026" i="9"/>
  <c r="H1026" i="9"/>
  <c r="F1026" i="9"/>
  <c r="G1017" i="9"/>
  <c r="H1017" i="9"/>
  <c r="F1017" i="9"/>
  <c r="G982" i="9"/>
  <c r="H982" i="9"/>
  <c r="F982" i="9"/>
  <c r="G987" i="9"/>
  <c r="H987" i="9"/>
  <c r="F987" i="9"/>
  <c r="G990" i="9"/>
  <c r="H990" i="9"/>
  <c r="F990" i="9"/>
  <c r="G994" i="9"/>
  <c r="H994" i="9"/>
  <c r="F994" i="9"/>
  <c r="G998" i="9"/>
  <c r="H998" i="9"/>
  <c r="F998" i="9"/>
  <c r="G1002" i="9"/>
  <c r="H1002" i="9"/>
  <c r="F1002" i="9"/>
  <c r="G1006" i="9"/>
  <c r="H1006" i="9"/>
  <c r="F1006" i="9"/>
  <c r="G1009" i="9"/>
  <c r="H1009" i="9"/>
  <c r="F1009" i="9"/>
  <c r="G1012" i="9"/>
  <c r="H1012" i="9"/>
  <c r="F1012" i="9"/>
  <c r="G953" i="9"/>
  <c r="H953" i="9"/>
  <c r="G963" i="9"/>
  <c r="H963" i="9"/>
  <c r="F963" i="9"/>
  <c r="G966" i="9"/>
  <c r="H966" i="9"/>
  <c r="F966" i="9"/>
  <c r="G969" i="9"/>
  <c r="H969" i="9"/>
  <c r="F969" i="9"/>
  <c r="F953" i="9"/>
  <c r="G956" i="9"/>
  <c r="H956" i="9"/>
  <c r="F956" i="9"/>
  <c r="G959" i="9"/>
  <c r="H959" i="9"/>
  <c r="F959" i="9"/>
  <c r="G943" i="9"/>
  <c r="M943" i="9" s="1"/>
  <c r="S943" i="9" s="1"/>
  <c r="H943" i="9"/>
  <c r="N943" i="9" s="1"/>
  <c r="T943" i="9" s="1"/>
  <c r="F943" i="9"/>
  <c r="L943" i="9" s="1"/>
  <c r="R943" i="9" s="1"/>
  <c r="G945" i="9"/>
  <c r="M945" i="9" s="1"/>
  <c r="S945" i="9" s="1"/>
  <c r="H945" i="9"/>
  <c r="N945" i="9" s="1"/>
  <c r="T945" i="9" s="1"/>
  <c r="F945" i="9"/>
  <c r="L945" i="9" s="1"/>
  <c r="R945" i="9" s="1"/>
  <c r="G947" i="9"/>
  <c r="M947" i="9" s="1"/>
  <c r="S947" i="9" s="1"/>
  <c r="H947" i="9"/>
  <c r="N947" i="9" s="1"/>
  <c r="T947" i="9" s="1"/>
  <c r="F947" i="9"/>
  <c r="L947" i="9" s="1"/>
  <c r="R947" i="9" s="1"/>
  <c r="G921" i="9"/>
  <c r="H921" i="9"/>
  <c r="F921" i="9"/>
  <c r="G925" i="9"/>
  <c r="H925" i="9"/>
  <c r="F925" i="9"/>
  <c r="G929" i="9"/>
  <c r="M929" i="9" s="1"/>
  <c r="S929" i="9" s="1"/>
  <c r="H929" i="9"/>
  <c r="N929" i="9" s="1"/>
  <c r="T929" i="9" s="1"/>
  <c r="F929" i="9"/>
  <c r="L929" i="9" s="1"/>
  <c r="R929" i="9" s="1"/>
  <c r="G931" i="9"/>
  <c r="M931" i="9" s="1"/>
  <c r="S931" i="9" s="1"/>
  <c r="H931" i="9"/>
  <c r="N931" i="9" s="1"/>
  <c r="T931" i="9" s="1"/>
  <c r="F931" i="9"/>
  <c r="L931" i="9" s="1"/>
  <c r="R931" i="9" s="1"/>
  <c r="G933" i="9"/>
  <c r="M933" i="9" s="1"/>
  <c r="S933" i="9" s="1"/>
  <c r="H933" i="9"/>
  <c r="N933" i="9" s="1"/>
  <c r="T933" i="9" s="1"/>
  <c r="F933" i="9"/>
  <c r="L933" i="9" s="1"/>
  <c r="R933" i="9" s="1"/>
  <c r="G937" i="9"/>
  <c r="H937" i="9"/>
  <c r="F937" i="9"/>
  <c r="G871" i="9"/>
  <c r="H871" i="9"/>
  <c r="F871" i="9"/>
  <c r="G875" i="9"/>
  <c r="H875" i="9"/>
  <c r="F875" i="9"/>
  <c r="G879" i="9"/>
  <c r="H879" i="9"/>
  <c r="F879" i="9"/>
  <c r="G883" i="9"/>
  <c r="H883" i="9"/>
  <c r="F883" i="9"/>
  <c r="G887" i="9"/>
  <c r="H887" i="9"/>
  <c r="F887" i="9"/>
  <c r="G891" i="9"/>
  <c r="H891" i="9"/>
  <c r="F891" i="9"/>
  <c r="G895" i="9"/>
  <c r="H895" i="9"/>
  <c r="F895" i="9"/>
  <c r="G899" i="9"/>
  <c r="H899" i="9"/>
  <c r="F899" i="9"/>
  <c r="G903" i="9"/>
  <c r="H903" i="9"/>
  <c r="F903" i="9"/>
  <c r="G907" i="9"/>
  <c r="H907" i="9"/>
  <c r="F907" i="9"/>
  <c r="G911" i="9"/>
  <c r="H911" i="9"/>
  <c r="F911" i="9"/>
  <c r="G915" i="9"/>
  <c r="H915" i="9"/>
  <c r="F915" i="9"/>
  <c r="G849" i="9"/>
  <c r="H849" i="9"/>
  <c r="F849" i="9"/>
  <c r="G852" i="9"/>
  <c r="H852" i="9"/>
  <c r="F852" i="9"/>
  <c r="G855" i="9"/>
  <c r="H855" i="9"/>
  <c r="F855" i="9"/>
  <c r="G859" i="9"/>
  <c r="H859" i="9"/>
  <c r="F859" i="9"/>
  <c r="G863" i="9"/>
  <c r="H863" i="9"/>
  <c r="F863" i="9"/>
  <c r="G866" i="9"/>
  <c r="H866" i="9"/>
  <c r="F866" i="9"/>
  <c r="G815" i="9"/>
  <c r="H815" i="9"/>
  <c r="F815" i="9"/>
  <c r="G819" i="9"/>
  <c r="H819" i="9"/>
  <c r="F819" i="9"/>
  <c r="G823" i="9"/>
  <c r="H823" i="9"/>
  <c r="F823" i="9"/>
  <c r="G827" i="9"/>
  <c r="H827" i="9"/>
  <c r="F827" i="9"/>
  <c r="G831" i="9"/>
  <c r="H831" i="9"/>
  <c r="F831" i="9"/>
  <c r="G835" i="9"/>
  <c r="H835" i="9"/>
  <c r="F835" i="9"/>
  <c r="G839" i="9"/>
  <c r="H839" i="9"/>
  <c r="F839" i="9"/>
  <c r="G843" i="9"/>
  <c r="H843" i="9"/>
  <c r="F843" i="9"/>
  <c r="G779" i="9"/>
  <c r="H779" i="9"/>
  <c r="F779" i="9"/>
  <c r="G782" i="9"/>
  <c r="H782" i="9"/>
  <c r="F782" i="9"/>
  <c r="G786" i="9"/>
  <c r="H786" i="9"/>
  <c r="F786" i="9"/>
  <c r="G790" i="9"/>
  <c r="H790" i="9"/>
  <c r="F790" i="9"/>
  <c r="G794" i="9"/>
  <c r="H794" i="9"/>
  <c r="F794" i="9"/>
  <c r="G798" i="9"/>
  <c r="H798" i="9"/>
  <c r="F798" i="9"/>
  <c r="G802" i="9"/>
  <c r="H802" i="9"/>
  <c r="F802" i="9"/>
  <c r="G806" i="9"/>
  <c r="H806" i="9"/>
  <c r="F806" i="9"/>
  <c r="G810" i="9"/>
  <c r="H810" i="9"/>
  <c r="F810" i="9"/>
  <c r="G767" i="9"/>
  <c r="H767" i="9"/>
  <c r="F767" i="9"/>
  <c r="G770" i="9"/>
  <c r="H770" i="9"/>
  <c r="F770" i="9"/>
  <c r="G773" i="9"/>
  <c r="H773" i="9"/>
  <c r="F773" i="9"/>
  <c r="G730" i="9"/>
  <c r="H730" i="9"/>
  <c r="F730" i="9"/>
  <c r="G734" i="9"/>
  <c r="H734" i="9"/>
  <c r="F734" i="9"/>
  <c r="G738" i="9"/>
  <c r="H738" i="9"/>
  <c r="F738" i="9"/>
  <c r="G742" i="9"/>
  <c r="H742" i="9"/>
  <c r="F742" i="9"/>
  <c r="G746" i="9"/>
  <c r="H746" i="9"/>
  <c r="F746" i="9"/>
  <c r="G750" i="9"/>
  <c r="H750" i="9"/>
  <c r="F750" i="9"/>
  <c r="G754" i="9"/>
  <c r="H754" i="9"/>
  <c r="F754" i="9"/>
  <c r="G758" i="9"/>
  <c r="H758" i="9"/>
  <c r="F758" i="9"/>
  <c r="G762" i="9"/>
  <c r="H762" i="9"/>
  <c r="F762" i="9"/>
  <c r="G685" i="9"/>
  <c r="H685" i="9"/>
  <c r="F685" i="9"/>
  <c r="G689" i="9"/>
  <c r="H689" i="9"/>
  <c r="F689" i="9"/>
  <c r="G693" i="9"/>
  <c r="H693" i="9"/>
  <c r="F693" i="9"/>
  <c r="G697" i="9"/>
  <c r="H697" i="9"/>
  <c r="F697" i="9"/>
  <c r="G701" i="9"/>
  <c r="H701" i="9"/>
  <c r="F701" i="9"/>
  <c r="G705" i="9"/>
  <c r="H705" i="9"/>
  <c r="F705" i="9"/>
  <c r="G709" i="9"/>
  <c r="H709" i="9"/>
  <c r="F709" i="9"/>
  <c r="G713" i="9"/>
  <c r="H713" i="9"/>
  <c r="F713" i="9"/>
  <c r="G717" i="9"/>
  <c r="H717" i="9"/>
  <c r="F717" i="9"/>
  <c r="G721" i="9"/>
  <c r="H721" i="9"/>
  <c r="F721" i="9"/>
  <c r="G725" i="9"/>
  <c r="H725" i="9"/>
  <c r="F725" i="9"/>
  <c r="G675" i="9"/>
  <c r="H675" i="9"/>
  <c r="F675" i="9"/>
  <c r="G679" i="9"/>
  <c r="H679" i="9"/>
  <c r="F679" i="9"/>
  <c r="G666" i="9"/>
  <c r="H666" i="9"/>
  <c r="F666" i="9"/>
  <c r="G669" i="9"/>
  <c r="H669" i="9"/>
  <c r="F669" i="9"/>
  <c r="G650" i="9"/>
  <c r="H650" i="9"/>
  <c r="G654" i="9"/>
  <c r="H654" i="9"/>
  <c r="F654" i="9"/>
  <c r="G657" i="9"/>
  <c r="H657" i="9"/>
  <c r="F657" i="9"/>
  <c r="G660" i="9"/>
  <c r="H660" i="9"/>
  <c r="F660" i="9"/>
  <c r="F650" i="9"/>
  <c r="G642" i="9"/>
  <c r="H642" i="9"/>
  <c r="F642" i="9"/>
  <c r="G645" i="9"/>
  <c r="H645" i="9"/>
  <c r="F645" i="9"/>
  <c r="F1263" i="9" l="1"/>
  <c r="L1263" i="9" s="1"/>
  <c r="R1263" i="9" s="1"/>
  <c r="H1319" i="9"/>
  <c r="N1319" i="9" s="1"/>
  <c r="T1319" i="9" s="1"/>
  <c r="F1362" i="9"/>
  <c r="L1362" i="9" s="1"/>
  <c r="R1362" i="9" s="1"/>
  <c r="F1319" i="9"/>
  <c r="L1319" i="9" s="1"/>
  <c r="R1319" i="9" s="1"/>
  <c r="F1297" i="9"/>
  <c r="F1296" i="9" s="1"/>
  <c r="L1296" i="9" s="1"/>
  <c r="R1296" i="9" s="1"/>
  <c r="F720" i="9"/>
  <c r="L721" i="9"/>
  <c r="R721" i="9" s="1"/>
  <c r="F688" i="9"/>
  <c r="L689" i="9"/>
  <c r="R689" i="9" s="1"/>
  <c r="F737" i="9"/>
  <c r="L738" i="9"/>
  <c r="R738" i="9" s="1"/>
  <c r="F801" i="9"/>
  <c r="L802" i="9"/>
  <c r="R802" i="9" s="1"/>
  <c r="F785" i="9"/>
  <c r="L786" i="9"/>
  <c r="R786" i="9" s="1"/>
  <c r="F822" i="9"/>
  <c r="L823" i="9"/>
  <c r="R823" i="9" s="1"/>
  <c r="F902" i="9"/>
  <c r="L903" i="9"/>
  <c r="R903" i="9" s="1"/>
  <c r="F886" i="9"/>
  <c r="L887" i="9"/>
  <c r="R887" i="9" s="1"/>
  <c r="H924" i="9"/>
  <c r="N924" i="9" s="1"/>
  <c r="T924" i="9" s="1"/>
  <c r="N925" i="9"/>
  <c r="T925" i="9" s="1"/>
  <c r="F965" i="9"/>
  <c r="L965" i="9" s="1"/>
  <c r="R965" i="9" s="1"/>
  <c r="L966" i="9"/>
  <c r="R966" i="9" s="1"/>
  <c r="F1011" i="9"/>
  <c r="L1011" i="9" s="1"/>
  <c r="R1011" i="9" s="1"/>
  <c r="L1012" i="9"/>
  <c r="R1012" i="9" s="1"/>
  <c r="F997" i="9"/>
  <c r="L998" i="9"/>
  <c r="R998" i="9" s="1"/>
  <c r="F981" i="9"/>
  <c r="L982" i="9"/>
  <c r="R982" i="9" s="1"/>
  <c r="F1090" i="9"/>
  <c r="F1089" i="9" s="1"/>
  <c r="L1091" i="9"/>
  <c r="R1091" i="9" s="1"/>
  <c r="F1067" i="9"/>
  <c r="L1068" i="9"/>
  <c r="R1068" i="9" s="1"/>
  <c r="F1104" i="9"/>
  <c r="L1105" i="9"/>
  <c r="R1105" i="9" s="1"/>
  <c r="F1128" i="9"/>
  <c r="L1129" i="9"/>
  <c r="R1129" i="9" s="1"/>
  <c r="F1113" i="9"/>
  <c r="L1113" i="9" s="1"/>
  <c r="R1113" i="9" s="1"/>
  <c r="L1114" i="9"/>
  <c r="R1114" i="9" s="1"/>
  <c r="F1215" i="9"/>
  <c r="L1215" i="9" s="1"/>
  <c r="R1215" i="9" s="1"/>
  <c r="L1216" i="9"/>
  <c r="R1216" i="9" s="1"/>
  <c r="F1201" i="9"/>
  <c r="L1201" i="9" s="1"/>
  <c r="R1201" i="9" s="1"/>
  <c r="L1202" i="9"/>
  <c r="R1202" i="9" s="1"/>
  <c r="F1240" i="9"/>
  <c r="L1240" i="9" s="1"/>
  <c r="R1240" i="9" s="1"/>
  <c r="L1241" i="9"/>
  <c r="R1241" i="9" s="1"/>
  <c r="F659" i="9"/>
  <c r="L659" i="9" s="1"/>
  <c r="R659" i="9" s="1"/>
  <c r="L660" i="9"/>
  <c r="R660" i="9" s="1"/>
  <c r="F644" i="9"/>
  <c r="L644" i="9" s="1"/>
  <c r="R644" i="9" s="1"/>
  <c r="L645" i="9"/>
  <c r="R645" i="9" s="1"/>
  <c r="G668" i="9"/>
  <c r="M668" i="9" s="1"/>
  <c r="S668" i="9" s="1"/>
  <c r="M669" i="9"/>
  <c r="S669" i="9" s="1"/>
  <c r="F678" i="9"/>
  <c r="L679" i="9"/>
  <c r="R679" i="9" s="1"/>
  <c r="F716" i="9"/>
  <c r="L717" i="9"/>
  <c r="R717" i="9" s="1"/>
  <c r="F700" i="9"/>
  <c r="L701" i="9"/>
  <c r="R701" i="9" s="1"/>
  <c r="F684" i="9"/>
  <c r="L685" i="9"/>
  <c r="R685" i="9" s="1"/>
  <c r="F749" i="9"/>
  <c r="L750" i="9"/>
  <c r="R750" i="9" s="1"/>
  <c r="F733" i="9"/>
  <c r="L734" i="9"/>
  <c r="R734" i="9" s="1"/>
  <c r="F766" i="9"/>
  <c r="L766" i="9" s="1"/>
  <c r="R766" i="9" s="1"/>
  <c r="L767" i="9"/>
  <c r="R767" i="9" s="1"/>
  <c r="F797" i="9"/>
  <c r="L798" i="9"/>
  <c r="R798" i="9" s="1"/>
  <c r="F781" i="9"/>
  <c r="L781" i="9" s="1"/>
  <c r="R781" i="9" s="1"/>
  <c r="L782" i="9"/>
  <c r="R782" i="9" s="1"/>
  <c r="F834" i="9"/>
  <c r="L835" i="9"/>
  <c r="R835" i="9" s="1"/>
  <c r="F818" i="9"/>
  <c r="L819" i="9"/>
  <c r="R819" i="9" s="1"/>
  <c r="F858" i="9"/>
  <c r="L859" i="9"/>
  <c r="R859" i="9" s="1"/>
  <c r="F914" i="9"/>
  <c r="L915" i="9"/>
  <c r="R915" i="9" s="1"/>
  <c r="F898" i="9"/>
  <c r="L899" i="9"/>
  <c r="R899" i="9" s="1"/>
  <c r="F882" i="9"/>
  <c r="L883" i="9"/>
  <c r="R883" i="9" s="1"/>
  <c r="F936" i="9"/>
  <c r="L937" i="9"/>
  <c r="R937" i="9" s="1"/>
  <c r="F924" i="9"/>
  <c r="L924" i="9" s="1"/>
  <c r="R924" i="9" s="1"/>
  <c r="L925" i="9"/>
  <c r="R925" i="9" s="1"/>
  <c r="F962" i="9"/>
  <c r="L962" i="9" s="1"/>
  <c r="R962" i="9" s="1"/>
  <c r="L963" i="9"/>
  <c r="R963" i="9" s="1"/>
  <c r="F1008" i="9"/>
  <c r="L1008" i="9" s="1"/>
  <c r="R1008" i="9" s="1"/>
  <c r="L1009" i="9"/>
  <c r="R1009" i="9" s="1"/>
  <c r="F993" i="9"/>
  <c r="L994" i="9"/>
  <c r="R994" i="9" s="1"/>
  <c r="F1016" i="9"/>
  <c r="L1017" i="9"/>
  <c r="R1017" i="9" s="1"/>
  <c r="F1032" i="9"/>
  <c r="L1032" i="9" s="1"/>
  <c r="R1032" i="9" s="1"/>
  <c r="L1033" i="9"/>
  <c r="R1033" i="9" s="1"/>
  <c r="F1047" i="9"/>
  <c r="L1047" i="9" s="1"/>
  <c r="R1047" i="9" s="1"/>
  <c r="L1048" i="9"/>
  <c r="R1048" i="9" s="1"/>
  <c r="F1086" i="9"/>
  <c r="L1087" i="9"/>
  <c r="R1087" i="9" s="1"/>
  <c r="F1063" i="9"/>
  <c r="L1064" i="9"/>
  <c r="R1064" i="9" s="1"/>
  <c r="F1175" i="9"/>
  <c r="L1176" i="9"/>
  <c r="R1176" i="9" s="1"/>
  <c r="F1155" i="9"/>
  <c r="L1156" i="9"/>
  <c r="R1156" i="9" s="1"/>
  <c r="F1139" i="9"/>
  <c r="L1140" i="9"/>
  <c r="R1140" i="9" s="1"/>
  <c r="F1124" i="9"/>
  <c r="L1125" i="9"/>
  <c r="R1125" i="9" s="1"/>
  <c r="F1110" i="9"/>
  <c r="L1110" i="9" s="1"/>
  <c r="R1110" i="9" s="1"/>
  <c r="L1111" i="9"/>
  <c r="R1111" i="9" s="1"/>
  <c r="F1184" i="9"/>
  <c r="L1185" i="9"/>
  <c r="R1185" i="9" s="1"/>
  <c r="F1211" i="9"/>
  <c r="L1212" i="9"/>
  <c r="R1212" i="9" s="1"/>
  <c r="F1222" i="9"/>
  <c r="L1223" i="9"/>
  <c r="R1223" i="9" s="1"/>
  <c r="F1250" i="9"/>
  <c r="L1251" i="9"/>
  <c r="R1251" i="9" s="1"/>
  <c r="F1357" i="9"/>
  <c r="L1357" i="9" s="1"/>
  <c r="R1357" i="9" s="1"/>
  <c r="L1358" i="9"/>
  <c r="R1358" i="9" s="1"/>
  <c r="F1274" i="9"/>
  <c r="L1274" i="9" s="1"/>
  <c r="R1274" i="9" s="1"/>
  <c r="L1275" i="9"/>
  <c r="R1275" i="9" s="1"/>
  <c r="F1291" i="9"/>
  <c r="L1291" i="9" s="1"/>
  <c r="R1291" i="9" s="1"/>
  <c r="L1292" i="9"/>
  <c r="R1292" i="9" s="1"/>
  <c r="F1305" i="9"/>
  <c r="L1306" i="9"/>
  <c r="R1306" i="9" s="1"/>
  <c r="F1278" i="9"/>
  <c r="L1278" i="9" s="1"/>
  <c r="R1278" i="9" s="1"/>
  <c r="L1279" i="9"/>
  <c r="R1279" i="9" s="1"/>
  <c r="F1349" i="9"/>
  <c r="L1350" i="9"/>
  <c r="R1350" i="9" s="1"/>
  <c r="F1287" i="9"/>
  <c r="L1288" i="9"/>
  <c r="R1288" i="9" s="1"/>
  <c r="F1282" i="9"/>
  <c r="L1282" i="9" s="1"/>
  <c r="R1282" i="9" s="1"/>
  <c r="L1283" i="9"/>
  <c r="R1283" i="9" s="1"/>
  <c r="F1143" i="9"/>
  <c r="L1144" i="9"/>
  <c r="R1144" i="9" s="1"/>
  <c r="F649" i="9"/>
  <c r="L650" i="9"/>
  <c r="R650" i="9" s="1"/>
  <c r="F656" i="9"/>
  <c r="L656" i="9" s="1"/>
  <c r="R656" i="9" s="1"/>
  <c r="L657" i="9"/>
  <c r="R657" i="9" s="1"/>
  <c r="F668" i="9"/>
  <c r="L668" i="9" s="1"/>
  <c r="R668" i="9" s="1"/>
  <c r="L669" i="9"/>
  <c r="R669" i="9" s="1"/>
  <c r="F724" i="9"/>
  <c r="L725" i="9"/>
  <c r="R725" i="9" s="1"/>
  <c r="F708" i="9"/>
  <c r="L709" i="9"/>
  <c r="R709" i="9" s="1"/>
  <c r="F692" i="9"/>
  <c r="L693" i="9"/>
  <c r="R693" i="9" s="1"/>
  <c r="F757" i="9"/>
  <c r="L758" i="9"/>
  <c r="R758" i="9" s="1"/>
  <c r="F741" i="9"/>
  <c r="L742" i="9"/>
  <c r="R742" i="9" s="1"/>
  <c r="F772" i="9"/>
  <c r="L772" i="9" s="1"/>
  <c r="R772" i="9" s="1"/>
  <c r="L773" i="9"/>
  <c r="R773" i="9" s="1"/>
  <c r="F805" i="9"/>
  <c r="L806" i="9"/>
  <c r="R806" i="9" s="1"/>
  <c r="F789" i="9"/>
  <c r="L790" i="9"/>
  <c r="R790" i="9" s="1"/>
  <c r="F842" i="9"/>
  <c r="L843" i="9"/>
  <c r="R843" i="9" s="1"/>
  <c r="F826" i="9"/>
  <c r="L827" i="9"/>
  <c r="R827" i="9" s="1"/>
  <c r="F865" i="9"/>
  <c r="L865" i="9" s="1"/>
  <c r="R865" i="9" s="1"/>
  <c r="L866" i="9"/>
  <c r="R866" i="9" s="1"/>
  <c r="F851" i="9"/>
  <c r="L851" i="9" s="1"/>
  <c r="R851" i="9" s="1"/>
  <c r="L852" i="9"/>
  <c r="R852" i="9" s="1"/>
  <c r="F906" i="9"/>
  <c r="L907" i="9"/>
  <c r="R907" i="9" s="1"/>
  <c r="F890" i="9"/>
  <c r="L891" i="9"/>
  <c r="R891" i="9" s="1"/>
  <c r="F874" i="9"/>
  <c r="L875" i="9"/>
  <c r="R875" i="9" s="1"/>
  <c r="G924" i="9"/>
  <c r="M924" i="9" s="1"/>
  <c r="S924" i="9" s="1"/>
  <c r="M925" i="9"/>
  <c r="S925" i="9" s="1"/>
  <c r="F955" i="9"/>
  <c r="L955" i="9" s="1"/>
  <c r="R955" i="9" s="1"/>
  <c r="L956" i="9"/>
  <c r="R956" i="9" s="1"/>
  <c r="F968" i="9"/>
  <c r="L968" i="9" s="1"/>
  <c r="R968" i="9" s="1"/>
  <c r="L969" i="9"/>
  <c r="R969" i="9" s="1"/>
  <c r="F1001" i="9"/>
  <c r="L1002" i="9"/>
  <c r="R1002" i="9" s="1"/>
  <c r="F986" i="9"/>
  <c r="L986" i="9" s="1"/>
  <c r="R986" i="9" s="1"/>
  <c r="L987" i="9"/>
  <c r="R987" i="9" s="1"/>
  <c r="H981" i="9"/>
  <c r="H980" i="9" s="1"/>
  <c r="N980" i="9" s="1"/>
  <c r="T980" i="9" s="1"/>
  <c r="N982" i="9"/>
  <c r="T982" i="9" s="1"/>
  <c r="F1022" i="9"/>
  <c r="L1022" i="9" s="1"/>
  <c r="R1022" i="9" s="1"/>
  <c r="L1023" i="9"/>
  <c r="R1023" i="9" s="1"/>
  <c r="F1054" i="9"/>
  <c r="L1054" i="9" s="1"/>
  <c r="R1054" i="9" s="1"/>
  <c r="L1055" i="9"/>
  <c r="R1055" i="9" s="1"/>
  <c r="F1041" i="9"/>
  <c r="L1041" i="9" s="1"/>
  <c r="R1041" i="9" s="1"/>
  <c r="L1042" i="9"/>
  <c r="R1042" i="9" s="1"/>
  <c r="F1075" i="9"/>
  <c r="L1076" i="9"/>
  <c r="R1076" i="9" s="1"/>
  <c r="F1099" i="9"/>
  <c r="L1100" i="9"/>
  <c r="R1100" i="9" s="1"/>
  <c r="F1163" i="9"/>
  <c r="L1164" i="9"/>
  <c r="R1164" i="9" s="1"/>
  <c r="F1147" i="9"/>
  <c r="L1148" i="9"/>
  <c r="R1148" i="9" s="1"/>
  <c r="F1132" i="9"/>
  <c r="L1132" i="9" s="1"/>
  <c r="R1132" i="9" s="1"/>
  <c r="L1133" i="9"/>
  <c r="R1133" i="9" s="1"/>
  <c r="F1116" i="9"/>
  <c r="L1116" i="9" s="1"/>
  <c r="R1116" i="9" s="1"/>
  <c r="L1117" i="9"/>
  <c r="R1117" i="9" s="1"/>
  <c r="F1192" i="9"/>
  <c r="L1193" i="9"/>
  <c r="R1193" i="9" s="1"/>
  <c r="F1218" i="9"/>
  <c r="L1218" i="9" s="1"/>
  <c r="R1218" i="9" s="1"/>
  <c r="L1219" i="9"/>
  <c r="R1219" i="9" s="1"/>
  <c r="F1204" i="9"/>
  <c r="L1204" i="9" s="1"/>
  <c r="R1204" i="9" s="1"/>
  <c r="L1205" i="9"/>
  <c r="R1205" i="9" s="1"/>
  <c r="F1231" i="9"/>
  <c r="L1232" i="9"/>
  <c r="R1232" i="9" s="1"/>
  <c r="F1243" i="9"/>
  <c r="L1243" i="9" s="1"/>
  <c r="R1243" i="9" s="1"/>
  <c r="L1244" i="9"/>
  <c r="R1244" i="9" s="1"/>
  <c r="F1331" i="9"/>
  <c r="L1338" i="9"/>
  <c r="R1338" i="9" s="1"/>
  <c r="F653" i="9"/>
  <c r="L653" i="9" s="1"/>
  <c r="R653" i="9" s="1"/>
  <c r="L654" i="9"/>
  <c r="R654" i="9" s="1"/>
  <c r="F665" i="9"/>
  <c r="L665" i="9" s="1"/>
  <c r="R665" i="9" s="1"/>
  <c r="L666" i="9"/>
  <c r="R666" i="9" s="1"/>
  <c r="F704" i="9"/>
  <c r="L705" i="9"/>
  <c r="R705" i="9" s="1"/>
  <c r="F753" i="9"/>
  <c r="L754" i="9"/>
  <c r="R754" i="9" s="1"/>
  <c r="F769" i="9"/>
  <c r="L769" i="9" s="1"/>
  <c r="R769" i="9" s="1"/>
  <c r="L770" i="9"/>
  <c r="R770" i="9" s="1"/>
  <c r="F838" i="9"/>
  <c r="L839" i="9"/>
  <c r="R839" i="9" s="1"/>
  <c r="F862" i="9"/>
  <c r="L862" i="9" s="1"/>
  <c r="R862" i="9" s="1"/>
  <c r="L863" i="9"/>
  <c r="R863" i="9" s="1"/>
  <c r="F848" i="9"/>
  <c r="L848" i="9" s="1"/>
  <c r="R848" i="9" s="1"/>
  <c r="L849" i="9"/>
  <c r="R849" i="9" s="1"/>
  <c r="F870" i="9"/>
  <c r="L871" i="9"/>
  <c r="R871" i="9" s="1"/>
  <c r="F952" i="9"/>
  <c r="L952" i="9" s="1"/>
  <c r="R952" i="9" s="1"/>
  <c r="L953" i="9"/>
  <c r="R953" i="9" s="1"/>
  <c r="F1036" i="9"/>
  <c r="L1037" i="9"/>
  <c r="R1037" i="9" s="1"/>
  <c r="F1051" i="9"/>
  <c r="L1051" i="9" s="1"/>
  <c r="R1051" i="9" s="1"/>
  <c r="L1052" i="9"/>
  <c r="R1052" i="9" s="1"/>
  <c r="F1159" i="9"/>
  <c r="L1160" i="9"/>
  <c r="R1160" i="9" s="1"/>
  <c r="F1188" i="9"/>
  <c r="L1189" i="9"/>
  <c r="R1189" i="9" s="1"/>
  <c r="F1254" i="9"/>
  <c r="L1255" i="9"/>
  <c r="R1255" i="9" s="1"/>
  <c r="F641" i="9"/>
  <c r="L641" i="9" s="1"/>
  <c r="R641" i="9" s="1"/>
  <c r="L642" i="9"/>
  <c r="R642" i="9" s="1"/>
  <c r="H668" i="9"/>
  <c r="N668" i="9" s="1"/>
  <c r="T668" i="9" s="1"/>
  <c r="N669" i="9"/>
  <c r="T669" i="9" s="1"/>
  <c r="F674" i="9"/>
  <c r="L675" i="9"/>
  <c r="R675" i="9" s="1"/>
  <c r="F712" i="9"/>
  <c r="L713" i="9"/>
  <c r="R713" i="9" s="1"/>
  <c r="F696" i="9"/>
  <c r="L697" i="9"/>
  <c r="R697" i="9" s="1"/>
  <c r="F761" i="9"/>
  <c r="L762" i="9"/>
  <c r="R762" i="9" s="1"/>
  <c r="F745" i="9"/>
  <c r="L746" i="9"/>
  <c r="R746" i="9" s="1"/>
  <c r="F729" i="9"/>
  <c r="L730" i="9"/>
  <c r="R730" i="9" s="1"/>
  <c r="F809" i="9"/>
  <c r="L810" i="9"/>
  <c r="R810" i="9" s="1"/>
  <c r="F793" i="9"/>
  <c r="L794" i="9"/>
  <c r="R794" i="9" s="1"/>
  <c r="F778" i="9"/>
  <c r="L778" i="9" s="1"/>
  <c r="R778" i="9" s="1"/>
  <c r="L779" i="9"/>
  <c r="R779" i="9" s="1"/>
  <c r="F830" i="9"/>
  <c r="L831" i="9"/>
  <c r="R831" i="9" s="1"/>
  <c r="F814" i="9"/>
  <c r="L815" i="9"/>
  <c r="R815" i="9" s="1"/>
  <c r="F854" i="9"/>
  <c r="L854" i="9" s="1"/>
  <c r="R854" i="9" s="1"/>
  <c r="L855" i="9"/>
  <c r="R855" i="9" s="1"/>
  <c r="F910" i="9"/>
  <c r="L911" i="9"/>
  <c r="R911" i="9" s="1"/>
  <c r="F894" i="9"/>
  <c r="L895" i="9"/>
  <c r="R895" i="9" s="1"/>
  <c r="F878" i="9"/>
  <c r="L879" i="9"/>
  <c r="R879" i="9" s="1"/>
  <c r="F920" i="9"/>
  <c r="L921" i="9"/>
  <c r="R921" i="9" s="1"/>
  <c r="F958" i="9"/>
  <c r="L958" i="9" s="1"/>
  <c r="R958" i="9" s="1"/>
  <c r="L959" i="9"/>
  <c r="R959" i="9" s="1"/>
  <c r="F1005" i="9"/>
  <c r="L1005" i="9" s="1"/>
  <c r="R1005" i="9" s="1"/>
  <c r="L1006" i="9"/>
  <c r="R1006" i="9" s="1"/>
  <c r="F989" i="9"/>
  <c r="L989" i="9" s="1"/>
  <c r="R989" i="9" s="1"/>
  <c r="L990" i="9"/>
  <c r="R990" i="9" s="1"/>
  <c r="G981" i="9"/>
  <c r="G980" i="9" s="1"/>
  <c r="M980" i="9" s="1"/>
  <c r="S980" i="9" s="1"/>
  <c r="M982" i="9"/>
  <c r="S982" i="9" s="1"/>
  <c r="F1025" i="9"/>
  <c r="L1025" i="9" s="1"/>
  <c r="R1025" i="9" s="1"/>
  <c r="L1026" i="9"/>
  <c r="R1026" i="9" s="1"/>
  <c r="F1029" i="9"/>
  <c r="L1029" i="9" s="1"/>
  <c r="R1029" i="9" s="1"/>
  <c r="L1030" i="9"/>
  <c r="R1030" i="9" s="1"/>
  <c r="F1044" i="9"/>
  <c r="L1044" i="9" s="1"/>
  <c r="R1044" i="9" s="1"/>
  <c r="L1045" i="9"/>
  <c r="R1045" i="9" s="1"/>
  <c r="F1079" i="9"/>
  <c r="F1078" i="9" s="1"/>
  <c r="L1080" i="9"/>
  <c r="R1080" i="9" s="1"/>
  <c r="F1059" i="9"/>
  <c r="L1060" i="9"/>
  <c r="R1060" i="9" s="1"/>
  <c r="F1167" i="9"/>
  <c r="L1168" i="9"/>
  <c r="R1168" i="9" s="1"/>
  <c r="F1151" i="9"/>
  <c r="L1152" i="9"/>
  <c r="R1152" i="9" s="1"/>
  <c r="F1135" i="9"/>
  <c r="L1135" i="9" s="1"/>
  <c r="R1135" i="9" s="1"/>
  <c r="L1136" i="9"/>
  <c r="R1136" i="9" s="1"/>
  <c r="F1120" i="9"/>
  <c r="L1121" i="9"/>
  <c r="R1121" i="9" s="1"/>
  <c r="F1196" i="9"/>
  <c r="L1197" i="9"/>
  <c r="R1197" i="9" s="1"/>
  <c r="F1180" i="9"/>
  <c r="L1181" i="9"/>
  <c r="R1181" i="9" s="1"/>
  <c r="F1207" i="9"/>
  <c r="L1207" i="9" s="1"/>
  <c r="R1207" i="9" s="1"/>
  <c r="L1208" i="9"/>
  <c r="R1208" i="9" s="1"/>
  <c r="F1235" i="9"/>
  <c r="L1236" i="9"/>
  <c r="R1236" i="9" s="1"/>
  <c r="F1246" i="9"/>
  <c r="L1246" i="9" s="1"/>
  <c r="R1246" i="9" s="1"/>
  <c r="L1247" i="9"/>
  <c r="R1247" i="9" s="1"/>
  <c r="F1372" i="9"/>
  <c r="L1372" i="9" s="1"/>
  <c r="R1372" i="9" s="1"/>
  <c r="L1373" i="9"/>
  <c r="R1373" i="9" s="1"/>
  <c r="F1326" i="9"/>
  <c r="L1326" i="9" s="1"/>
  <c r="R1326" i="9" s="1"/>
  <c r="L1327" i="9"/>
  <c r="R1327" i="9" s="1"/>
  <c r="F1259" i="9"/>
  <c r="L1259" i="9" s="1"/>
  <c r="R1259" i="9" s="1"/>
  <c r="L1260" i="9"/>
  <c r="R1260" i="9" s="1"/>
  <c r="F1353" i="9"/>
  <c r="L1353" i="9" s="1"/>
  <c r="R1353" i="9" s="1"/>
  <c r="L1354" i="9"/>
  <c r="R1354" i="9" s="1"/>
  <c r="F1313" i="9"/>
  <c r="L1313" i="9" s="1"/>
  <c r="R1313" i="9" s="1"/>
  <c r="L1314" i="9"/>
  <c r="R1314" i="9" s="1"/>
  <c r="F1270" i="9"/>
  <c r="L1270" i="9" s="1"/>
  <c r="R1270" i="9" s="1"/>
  <c r="L1271" i="9"/>
  <c r="R1271" i="9" s="1"/>
  <c r="F1343" i="9"/>
  <c r="L1343" i="9" s="1"/>
  <c r="R1343" i="9" s="1"/>
  <c r="L1344" i="9"/>
  <c r="R1344" i="9" s="1"/>
  <c r="F1309" i="9"/>
  <c r="L1309" i="9" s="1"/>
  <c r="R1309" i="9" s="1"/>
  <c r="L1310" i="9"/>
  <c r="R1310" i="9" s="1"/>
  <c r="F1376" i="9"/>
  <c r="L1376" i="9" s="1"/>
  <c r="R1376" i="9" s="1"/>
  <c r="L1377" i="9"/>
  <c r="R1377" i="9" s="1"/>
  <c r="H1362" i="9"/>
  <c r="N1362" i="9" s="1"/>
  <c r="T1362" i="9" s="1"/>
  <c r="G1297" i="9"/>
  <c r="M1297" i="9" s="1"/>
  <c r="S1297" i="9" s="1"/>
  <c r="G1263" i="9"/>
  <c r="M1263" i="9" s="1"/>
  <c r="S1263" i="9" s="1"/>
  <c r="H1263" i="9"/>
  <c r="N1263" i="9" s="1"/>
  <c r="T1263" i="9" s="1"/>
  <c r="G644" i="9"/>
  <c r="M644" i="9" s="1"/>
  <c r="S644" i="9" s="1"/>
  <c r="M645" i="9"/>
  <c r="S645" i="9" s="1"/>
  <c r="H653" i="9"/>
  <c r="N653" i="9" s="1"/>
  <c r="T653" i="9" s="1"/>
  <c r="N654" i="9"/>
  <c r="T654" i="9" s="1"/>
  <c r="H720" i="9"/>
  <c r="N721" i="9"/>
  <c r="T721" i="9" s="1"/>
  <c r="G700" i="9"/>
  <c r="M701" i="9"/>
  <c r="S701" i="9" s="1"/>
  <c r="G684" i="9"/>
  <c r="M685" i="9"/>
  <c r="S685" i="9" s="1"/>
  <c r="G749" i="9"/>
  <c r="M750" i="9"/>
  <c r="S750" i="9" s="1"/>
  <c r="G733" i="9"/>
  <c r="M734" i="9"/>
  <c r="S734" i="9" s="1"/>
  <c r="G766" i="9"/>
  <c r="M766" i="9" s="1"/>
  <c r="S766" i="9" s="1"/>
  <c r="M767" i="9"/>
  <c r="S767" i="9" s="1"/>
  <c r="G797" i="9"/>
  <c r="M798" i="9"/>
  <c r="S798" i="9" s="1"/>
  <c r="G781" i="9"/>
  <c r="M781" i="9" s="1"/>
  <c r="S781" i="9" s="1"/>
  <c r="M782" i="9"/>
  <c r="S782" i="9" s="1"/>
  <c r="H822" i="9"/>
  <c r="N823" i="9"/>
  <c r="T823" i="9" s="1"/>
  <c r="H848" i="9"/>
  <c r="N848" i="9" s="1"/>
  <c r="T848" i="9" s="1"/>
  <c r="N849" i="9"/>
  <c r="T849" i="9" s="1"/>
  <c r="G898" i="9"/>
  <c r="M899" i="9"/>
  <c r="S899" i="9" s="1"/>
  <c r="G882" i="9"/>
  <c r="M883" i="9"/>
  <c r="S883" i="9" s="1"/>
  <c r="H965" i="9"/>
  <c r="N965" i="9" s="1"/>
  <c r="T965" i="9" s="1"/>
  <c r="N966" i="9"/>
  <c r="T966" i="9" s="1"/>
  <c r="G1008" i="9"/>
  <c r="M1008" i="9" s="1"/>
  <c r="S1008" i="9" s="1"/>
  <c r="M1009" i="9"/>
  <c r="S1009" i="9" s="1"/>
  <c r="H1051" i="9"/>
  <c r="N1051" i="9" s="1"/>
  <c r="T1051" i="9" s="1"/>
  <c r="N1052" i="9"/>
  <c r="T1052" i="9" s="1"/>
  <c r="H1067" i="9"/>
  <c r="N1068" i="9"/>
  <c r="T1068" i="9" s="1"/>
  <c r="G1155" i="9"/>
  <c r="M1156" i="9"/>
  <c r="S1156" i="9" s="1"/>
  <c r="H1128" i="9"/>
  <c r="N1129" i="9"/>
  <c r="T1129" i="9" s="1"/>
  <c r="G1110" i="9"/>
  <c r="M1110" i="9" s="1"/>
  <c r="S1110" i="9" s="1"/>
  <c r="M1111" i="9"/>
  <c r="S1111" i="9" s="1"/>
  <c r="G1184" i="9"/>
  <c r="M1185" i="9"/>
  <c r="S1185" i="9" s="1"/>
  <c r="G1211" i="9"/>
  <c r="M1212" i="9"/>
  <c r="S1212" i="9" s="1"/>
  <c r="G1222" i="9"/>
  <c r="M1223" i="9"/>
  <c r="S1223" i="9" s="1"/>
  <c r="G1250" i="9"/>
  <c r="M1251" i="9"/>
  <c r="S1251" i="9" s="1"/>
  <c r="H656" i="9"/>
  <c r="N656" i="9" s="1"/>
  <c r="T656" i="9" s="1"/>
  <c r="N657" i="9"/>
  <c r="T657" i="9" s="1"/>
  <c r="G665" i="9"/>
  <c r="M665" i="9" s="1"/>
  <c r="S665" i="9" s="1"/>
  <c r="M666" i="9"/>
  <c r="S666" i="9" s="1"/>
  <c r="G720" i="9"/>
  <c r="M721" i="9"/>
  <c r="S721" i="9" s="1"/>
  <c r="H708" i="9"/>
  <c r="N709" i="9"/>
  <c r="T709" i="9" s="1"/>
  <c r="H692" i="9"/>
  <c r="N693" i="9"/>
  <c r="T693" i="9" s="1"/>
  <c r="H641" i="9"/>
  <c r="N641" i="9" s="1"/>
  <c r="T641" i="9" s="1"/>
  <c r="N642" i="9"/>
  <c r="T642" i="9" s="1"/>
  <c r="G656" i="9"/>
  <c r="M656" i="9" s="1"/>
  <c r="S656" i="9" s="1"/>
  <c r="M657" i="9"/>
  <c r="S657" i="9" s="1"/>
  <c r="H674" i="9"/>
  <c r="N675" i="9"/>
  <c r="T675" i="9" s="1"/>
  <c r="G724" i="9"/>
  <c r="M725" i="9"/>
  <c r="S725" i="9" s="1"/>
  <c r="H712" i="9"/>
  <c r="N713" i="9"/>
  <c r="T713" i="9" s="1"/>
  <c r="G708" i="9"/>
  <c r="M709" i="9"/>
  <c r="S709" i="9" s="1"/>
  <c r="G692" i="9"/>
  <c r="M693" i="9"/>
  <c r="S693" i="9" s="1"/>
  <c r="H761" i="9"/>
  <c r="N762" i="9"/>
  <c r="T762" i="9" s="1"/>
  <c r="G757" i="9"/>
  <c r="M758" i="9"/>
  <c r="S758" i="9" s="1"/>
  <c r="H745" i="9"/>
  <c r="N746" i="9"/>
  <c r="T746" i="9" s="1"/>
  <c r="G741" i="9"/>
  <c r="M742" i="9"/>
  <c r="S742" i="9" s="1"/>
  <c r="G772" i="9"/>
  <c r="M772" i="9" s="1"/>
  <c r="S772" i="9" s="1"/>
  <c r="M773" i="9"/>
  <c r="S773" i="9" s="1"/>
  <c r="G805" i="9"/>
  <c r="M806" i="9"/>
  <c r="S806" i="9" s="1"/>
  <c r="H793" i="9"/>
  <c r="N794" i="9"/>
  <c r="T794" i="9" s="1"/>
  <c r="G789" i="9"/>
  <c r="M790" i="9"/>
  <c r="S790" i="9" s="1"/>
  <c r="H778" i="9"/>
  <c r="N778" i="9" s="1"/>
  <c r="T778" i="9" s="1"/>
  <c r="N779" i="9"/>
  <c r="T779" i="9" s="1"/>
  <c r="H644" i="9"/>
  <c r="N644" i="9" s="1"/>
  <c r="T644" i="9" s="1"/>
  <c r="N645" i="9"/>
  <c r="T645" i="9" s="1"/>
  <c r="G641" i="9"/>
  <c r="M641" i="9" s="1"/>
  <c r="S641" i="9" s="1"/>
  <c r="M642" i="9"/>
  <c r="S642" i="9" s="1"/>
  <c r="G659" i="9"/>
  <c r="M659" i="9" s="1"/>
  <c r="S659" i="9" s="1"/>
  <c r="M660" i="9"/>
  <c r="S660" i="9" s="1"/>
  <c r="G649" i="9"/>
  <c r="M650" i="9"/>
  <c r="S650" i="9" s="1"/>
  <c r="H678" i="9"/>
  <c r="N679" i="9"/>
  <c r="T679" i="9" s="1"/>
  <c r="G674" i="9"/>
  <c r="M675" i="9"/>
  <c r="S675" i="9" s="1"/>
  <c r="H716" i="9"/>
  <c r="N717" i="9"/>
  <c r="T717" i="9" s="1"/>
  <c r="G712" i="9"/>
  <c r="M713" i="9"/>
  <c r="S713" i="9" s="1"/>
  <c r="H700" i="9"/>
  <c r="N701" i="9"/>
  <c r="T701" i="9" s="1"/>
  <c r="G696" i="9"/>
  <c r="M697" i="9"/>
  <c r="S697" i="9" s="1"/>
  <c r="H684" i="9"/>
  <c r="N685" i="9"/>
  <c r="T685" i="9" s="1"/>
  <c r="G761" i="9"/>
  <c r="M762" i="9"/>
  <c r="S762" i="9" s="1"/>
  <c r="H749" i="9"/>
  <c r="N750" i="9"/>
  <c r="T750" i="9" s="1"/>
  <c r="G745" i="9"/>
  <c r="M746" i="9"/>
  <c r="S746" i="9" s="1"/>
  <c r="H733" i="9"/>
  <c r="N734" i="9"/>
  <c r="T734" i="9" s="1"/>
  <c r="G729" i="9"/>
  <c r="M730" i="9"/>
  <c r="S730" i="9" s="1"/>
  <c r="H766" i="9"/>
  <c r="N766" i="9" s="1"/>
  <c r="T766" i="9" s="1"/>
  <c r="N767" i="9"/>
  <c r="T767" i="9" s="1"/>
  <c r="G809" i="9"/>
  <c r="M810" i="9"/>
  <c r="S810" i="9" s="1"/>
  <c r="H797" i="9"/>
  <c r="N798" i="9"/>
  <c r="T798" i="9" s="1"/>
  <c r="G793" i="9"/>
  <c r="M794" i="9"/>
  <c r="S794" i="9" s="1"/>
  <c r="H781" i="9"/>
  <c r="N781" i="9" s="1"/>
  <c r="T781" i="9" s="1"/>
  <c r="N782" i="9"/>
  <c r="T782" i="9" s="1"/>
  <c r="G778" i="9"/>
  <c r="M778" i="9" s="1"/>
  <c r="S778" i="9" s="1"/>
  <c r="M779" i="9"/>
  <c r="S779" i="9" s="1"/>
  <c r="H834" i="9"/>
  <c r="N835" i="9"/>
  <c r="T835" i="9" s="1"/>
  <c r="G830" i="9"/>
  <c r="M831" i="9"/>
  <c r="S831" i="9" s="1"/>
  <c r="H818" i="9"/>
  <c r="N819" i="9"/>
  <c r="T819" i="9" s="1"/>
  <c r="G814" i="9"/>
  <c r="M815" i="9"/>
  <c r="S815" i="9" s="1"/>
  <c r="H858" i="9"/>
  <c r="N859" i="9"/>
  <c r="T859" i="9" s="1"/>
  <c r="G854" i="9"/>
  <c r="M854" i="9" s="1"/>
  <c r="S854" i="9" s="1"/>
  <c r="M855" i="9"/>
  <c r="S855" i="9" s="1"/>
  <c r="H914" i="9"/>
  <c r="N915" i="9"/>
  <c r="T915" i="9" s="1"/>
  <c r="G910" i="9"/>
  <c r="M911" i="9"/>
  <c r="S911" i="9" s="1"/>
  <c r="H898" i="9"/>
  <c r="N899" i="9"/>
  <c r="T899" i="9" s="1"/>
  <c r="G894" i="9"/>
  <c r="M895" i="9"/>
  <c r="S895" i="9" s="1"/>
  <c r="H882" i="9"/>
  <c r="N883" i="9"/>
  <c r="T883" i="9" s="1"/>
  <c r="G878" i="9"/>
  <c r="M879" i="9"/>
  <c r="S879" i="9" s="1"/>
  <c r="H936" i="9"/>
  <c r="N937" i="9"/>
  <c r="T937" i="9" s="1"/>
  <c r="G920" i="9"/>
  <c r="M921" i="9"/>
  <c r="S921" i="9" s="1"/>
  <c r="G958" i="9"/>
  <c r="M958" i="9" s="1"/>
  <c r="S958" i="9" s="1"/>
  <c r="M959" i="9"/>
  <c r="S959" i="9" s="1"/>
  <c r="H962" i="9"/>
  <c r="N962" i="9" s="1"/>
  <c r="T962" i="9" s="1"/>
  <c r="N963" i="9"/>
  <c r="T963" i="9" s="1"/>
  <c r="H1008" i="9"/>
  <c r="N1008" i="9" s="1"/>
  <c r="T1008" i="9" s="1"/>
  <c r="N1009" i="9"/>
  <c r="T1009" i="9" s="1"/>
  <c r="G1005" i="9"/>
  <c r="M1005" i="9" s="1"/>
  <c r="S1005" i="9" s="1"/>
  <c r="M1006" i="9"/>
  <c r="S1006" i="9" s="1"/>
  <c r="H993" i="9"/>
  <c r="N994" i="9"/>
  <c r="T994" i="9" s="1"/>
  <c r="G989" i="9"/>
  <c r="M989" i="9" s="1"/>
  <c r="S989" i="9" s="1"/>
  <c r="M990" i="9"/>
  <c r="S990" i="9" s="1"/>
  <c r="H1016" i="9"/>
  <c r="N1017" i="9"/>
  <c r="T1017" i="9" s="1"/>
  <c r="G1025" i="9"/>
  <c r="M1025" i="9" s="1"/>
  <c r="S1025" i="9" s="1"/>
  <c r="M1026" i="9"/>
  <c r="S1026" i="9" s="1"/>
  <c r="H1032" i="9"/>
  <c r="N1032" i="9" s="1"/>
  <c r="T1032" i="9" s="1"/>
  <c r="N1033" i="9"/>
  <c r="T1033" i="9" s="1"/>
  <c r="G1029" i="9"/>
  <c r="M1029" i="9" s="1"/>
  <c r="S1029" i="9" s="1"/>
  <c r="M1030" i="9"/>
  <c r="S1030" i="9" s="1"/>
  <c r="H1047" i="9"/>
  <c r="N1047" i="9" s="1"/>
  <c r="T1047" i="9" s="1"/>
  <c r="N1048" i="9"/>
  <c r="T1048" i="9" s="1"/>
  <c r="G1044" i="9"/>
  <c r="M1044" i="9" s="1"/>
  <c r="S1044" i="9" s="1"/>
  <c r="M1045" i="9"/>
  <c r="S1045" i="9" s="1"/>
  <c r="H1086" i="9"/>
  <c r="N1087" i="9"/>
  <c r="T1087" i="9" s="1"/>
  <c r="G1079" i="9"/>
  <c r="G1078" i="9" s="1"/>
  <c r="M1080" i="9"/>
  <c r="S1080" i="9" s="1"/>
  <c r="H1063" i="9"/>
  <c r="N1064" i="9"/>
  <c r="T1064" i="9" s="1"/>
  <c r="G1059" i="9"/>
  <c r="M1060" i="9"/>
  <c r="S1060" i="9" s="1"/>
  <c r="H1175" i="9"/>
  <c r="N1176" i="9"/>
  <c r="T1176" i="9" s="1"/>
  <c r="G1167" i="9"/>
  <c r="M1168" i="9"/>
  <c r="S1168" i="9" s="1"/>
  <c r="H1155" i="9"/>
  <c r="N1156" i="9"/>
  <c r="T1156" i="9" s="1"/>
  <c r="G1151" i="9"/>
  <c r="M1152" i="9"/>
  <c r="S1152" i="9" s="1"/>
  <c r="H1139" i="9"/>
  <c r="N1140" i="9"/>
  <c r="T1140" i="9" s="1"/>
  <c r="G1135" i="9"/>
  <c r="M1135" i="9" s="1"/>
  <c r="S1135" i="9" s="1"/>
  <c r="M1136" i="9"/>
  <c r="S1136" i="9" s="1"/>
  <c r="H1124" i="9"/>
  <c r="N1125" i="9"/>
  <c r="T1125" i="9" s="1"/>
  <c r="G1120" i="9"/>
  <c r="M1121" i="9"/>
  <c r="S1121" i="9" s="1"/>
  <c r="H1110" i="9"/>
  <c r="N1110" i="9" s="1"/>
  <c r="T1110" i="9" s="1"/>
  <c r="N1111" i="9"/>
  <c r="T1111" i="9" s="1"/>
  <c r="G1196" i="9"/>
  <c r="M1197" i="9"/>
  <c r="S1197" i="9" s="1"/>
  <c r="H1184" i="9"/>
  <c r="N1185" i="9"/>
  <c r="T1185" i="9" s="1"/>
  <c r="G1180" i="9"/>
  <c r="M1181" i="9"/>
  <c r="S1181" i="9" s="1"/>
  <c r="H1211" i="9"/>
  <c r="N1212" i="9"/>
  <c r="T1212" i="9" s="1"/>
  <c r="G1207" i="9"/>
  <c r="M1207" i="9" s="1"/>
  <c r="S1207" i="9" s="1"/>
  <c r="M1208" i="9"/>
  <c r="S1208" i="9" s="1"/>
  <c r="H1222" i="9"/>
  <c r="N1223" i="9"/>
  <c r="T1223" i="9" s="1"/>
  <c r="G1235" i="9"/>
  <c r="M1236" i="9"/>
  <c r="S1236" i="9" s="1"/>
  <c r="H1250" i="9"/>
  <c r="N1251" i="9"/>
  <c r="T1251" i="9" s="1"/>
  <c r="G1246" i="9"/>
  <c r="M1246" i="9" s="1"/>
  <c r="S1246" i="9" s="1"/>
  <c r="M1247" i="9"/>
  <c r="S1247" i="9" s="1"/>
  <c r="H1297" i="9"/>
  <c r="G1319" i="9"/>
  <c r="G1372" i="9"/>
  <c r="M1372" i="9" s="1"/>
  <c r="S1372" i="9" s="1"/>
  <c r="M1373" i="9"/>
  <c r="S1373" i="9" s="1"/>
  <c r="G1274" i="9"/>
  <c r="M1274" i="9" s="1"/>
  <c r="S1274" i="9" s="1"/>
  <c r="M1275" i="9"/>
  <c r="S1275" i="9" s="1"/>
  <c r="G1376" i="9"/>
  <c r="M1376" i="9" s="1"/>
  <c r="S1376" i="9" s="1"/>
  <c r="M1377" i="9"/>
  <c r="S1377" i="9" s="1"/>
  <c r="G1343" i="9"/>
  <c r="M1343" i="9" s="1"/>
  <c r="S1343" i="9" s="1"/>
  <c r="M1344" i="9"/>
  <c r="S1344" i="9" s="1"/>
  <c r="G1305" i="9"/>
  <c r="M1306" i="9"/>
  <c r="S1306" i="9" s="1"/>
  <c r="H1343" i="9"/>
  <c r="N1343" i="9" s="1"/>
  <c r="T1343" i="9" s="1"/>
  <c r="N1344" i="9"/>
  <c r="T1344" i="9" s="1"/>
  <c r="H1278" i="9"/>
  <c r="N1278" i="9" s="1"/>
  <c r="T1278" i="9" s="1"/>
  <c r="N1279" i="9"/>
  <c r="T1279" i="9" s="1"/>
  <c r="G678" i="9"/>
  <c r="M679" i="9"/>
  <c r="S679" i="9" s="1"/>
  <c r="H704" i="9"/>
  <c r="N705" i="9"/>
  <c r="T705" i="9" s="1"/>
  <c r="H753" i="9"/>
  <c r="N754" i="9"/>
  <c r="T754" i="9" s="1"/>
  <c r="H801" i="9"/>
  <c r="N802" i="9"/>
  <c r="T802" i="9" s="1"/>
  <c r="G834" i="9"/>
  <c r="M835" i="9"/>
  <c r="S835" i="9" s="1"/>
  <c r="H862" i="9"/>
  <c r="N862" i="9" s="1"/>
  <c r="T862" i="9" s="1"/>
  <c r="N863" i="9"/>
  <c r="T863" i="9" s="1"/>
  <c r="G914" i="9"/>
  <c r="M915" i="9"/>
  <c r="S915" i="9" s="1"/>
  <c r="H870" i="9"/>
  <c r="N871" i="9"/>
  <c r="T871" i="9" s="1"/>
  <c r="H1011" i="9"/>
  <c r="N1011" i="9" s="1"/>
  <c r="T1011" i="9" s="1"/>
  <c r="N1012" i="9"/>
  <c r="T1012" i="9" s="1"/>
  <c r="G993" i="9"/>
  <c r="M994" i="9"/>
  <c r="S994" i="9" s="1"/>
  <c r="G1016" i="9"/>
  <c r="M1017" i="9"/>
  <c r="S1017" i="9" s="1"/>
  <c r="H1036" i="9"/>
  <c r="N1037" i="9"/>
  <c r="T1037" i="9" s="1"/>
  <c r="H1090" i="9"/>
  <c r="H1089" i="9" s="1"/>
  <c r="N1091" i="9"/>
  <c r="T1091" i="9" s="1"/>
  <c r="G1063" i="9"/>
  <c r="M1064" i="9"/>
  <c r="S1064" i="9" s="1"/>
  <c r="G1175" i="9"/>
  <c r="M1176" i="9"/>
  <c r="S1176" i="9" s="1"/>
  <c r="H1143" i="9"/>
  <c r="N1144" i="9"/>
  <c r="T1144" i="9" s="1"/>
  <c r="H1113" i="9"/>
  <c r="N1113" i="9" s="1"/>
  <c r="T1113" i="9" s="1"/>
  <c r="N1114" i="9"/>
  <c r="T1114" i="9" s="1"/>
  <c r="H1188" i="9"/>
  <c r="N1189" i="9"/>
  <c r="T1189" i="9" s="1"/>
  <c r="H1215" i="9"/>
  <c r="N1215" i="9" s="1"/>
  <c r="T1215" i="9" s="1"/>
  <c r="N1216" i="9"/>
  <c r="T1216" i="9" s="1"/>
  <c r="H1254" i="9"/>
  <c r="N1255" i="9"/>
  <c r="T1255" i="9" s="1"/>
  <c r="H1331" i="9"/>
  <c r="N1338" i="9"/>
  <c r="T1338" i="9" s="1"/>
  <c r="H1357" i="9"/>
  <c r="N1357" i="9" s="1"/>
  <c r="T1357" i="9" s="1"/>
  <c r="N1358" i="9"/>
  <c r="T1358" i="9" s="1"/>
  <c r="H1274" i="9"/>
  <c r="N1274" i="9" s="1"/>
  <c r="T1274" i="9" s="1"/>
  <c r="N1275" i="9"/>
  <c r="T1275" i="9" s="1"/>
  <c r="H1353" i="9"/>
  <c r="N1353" i="9" s="1"/>
  <c r="T1353" i="9" s="1"/>
  <c r="N1354" i="9"/>
  <c r="T1354" i="9" s="1"/>
  <c r="G653" i="9"/>
  <c r="M653" i="9" s="1"/>
  <c r="S653" i="9" s="1"/>
  <c r="M654" i="9"/>
  <c r="S654" i="9" s="1"/>
  <c r="G688" i="9"/>
  <c r="M689" i="9"/>
  <c r="S689" i="9" s="1"/>
  <c r="H757" i="9"/>
  <c r="N758" i="9"/>
  <c r="T758" i="9" s="1"/>
  <c r="G753" i="9"/>
  <c r="M754" i="9"/>
  <c r="S754" i="9" s="1"/>
  <c r="H741" i="9"/>
  <c r="N742" i="9"/>
  <c r="T742" i="9" s="1"/>
  <c r="G737" i="9"/>
  <c r="M738" i="9"/>
  <c r="S738" i="9" s="1"/>
  <c r="H772" i="9"/>
  <c r="N772" i="9" s="1"/>
  <c r="T772" i="9" s="1"/>
  <c r="N773" i="9"/>
  <c r="T773" i="9" s="1"/>
  <c r="G769" i="9"/>
  <c r="M769" i="9" s="1"/>
  <c r="S769" i="9" s="1"/>
  <c r="M770" i="9"/>
  <c r="S770" i="9" s="1"/>
  <c r="H805" i="9"/>
  <c r="N806" i="9"/>
  <c r="T806" i="9" s="1"/>
  <c r="G801" i="9"/>
  <c r="M802" i="9"/>
  <c r="S802" i="9" s="1"/>
  <c r="H789" i="9"/>
  <c r="N790" i="9"/>
  <c r="T790" i="9" s="1"/>
  <c r="G785" i="9"/>
  <c r="M786" i="9"/>
  <c r="S786" i="9" s="1"/>
  <c r="H842" i="9"/>
  <c r="N843" i="9"/>
  <c r="T843" i="9" s="1"/>
  <c r="G838" i="9"/>
  <c r="M839" i="9"/>
  <c r="S839" i="9" s="1"/>
  <c r="H826" i="9"/>
  <c r="N827" i="9"/>
  <c r="T827" i="9" s="1"/>
  <c r="G822" i="9"/>
  <c r="M823" i="9"/>
  <c r="S823" i="9" s="1"/>
  <c r="H865" i="9"/>
  <c r="N865" i="9" s="1"/>
  <c r="T865" i="9" s="1"/>
  <c r="N866" i="9"/>
  <c r="T866" i="9" s="1"/>
  <c r="G862" i="9"/>
  <c r="M862" i="9" s="1"/>
  <c r="S862" i="9" s="1"/>
  <c r="M863" i="9"/>
  <c r="S863" i="9" s="1"/>
  <c r="H851" i="9"/>
  <c r="N851" i="9" s="1"/>
  <c r="T851" i="9" s="1"/>
  <c r="N852" i="9"/>
  <c r="T852" i="9" s="1"/>
  <c r="G848" i="9"/>
  <c r="M848" i="9" s="1"/>
  <c r="S848" i="9" s="1"/>
  <c r="M849" i="9"/>
  <c r="S849" i="9" s="1"/>
  <c r="H906" i="9"/>
  <c r="N907" i="9"/>
  <c r="T907" i="9" s="1"/>
  <c r="G902" i="9"/>
  <c r="M903" i="9"/>
  <c r="S903" i="9" s="1"/>
  <c r="H890" i="9"/>
  <c r="N891" i="9"/>
  <c r="T891" i="9" s="1"/>
  <c r="G886" i="9"/>
  <c r="M887" i="9"/>
  <c r="S887" i="9" s="1"/>
  <c r="H874" i="9"/>
  <c r="N875" i="9"/>
  <c r="T875" i="9" s="1"/>
  <c r="G870" i="9"/>
  <c r="M871" i="9"/>
  <c r="S871" i="9" s="1"/>
  <c r="H955" i="9"/>
  <c r="N955" i="9" s="1"/>
  <c r="T955" i="9" s="1"/>
  <c r="N956" i="9"/>
  <c r="T956" i="9" s="1"/>
  <c r="H968" i="9"/>
  <c r="N968" i="9" s="1"/>
  <c r="T968" i="9" s="1"/>
  <c r="N969" i="9"/>
  <c r="T969" i="9" s="1"/>
  <c r="G965" i="9"/>
  <c r="M965" i="9" s="1"/>
  <c r="S965" i="9" s="1"/>
  <c r="M966" i="9"/>
  <c r="S966" i="9" s="1"/>
  <c r="H952" i="9"/>
  <c r="N952" i="9" s="1"/>
  <c r="T952" i="9" s="1"/>
  <c r="N953" i="9"/>
  <c r="T953" i="9" s="1"/>
  <c r="G1011" i="9"/>
  <c r="M1011" i="9" s="1"/>
  <c r="S1011" i="9" s="1"/>
  <c r="M1012" i="9"/>
  <c r="S1012" i="9" s="1"/>
  <c r="H1001" i="9"/>
  <c r="N1002" i="9"/>
  <c r="T1002" i="9" s="1"/>
  <c r="G997" i="9"/>
  <c r="M998" i="9"/>
  <c r="S998" i="9" s="1"/>
  <c r="H986" i="9"/>
  <c r="N986" i="9" s="1"/>
  <c r="T986" i="9" s="1"/>
  <c r="N987" i="9"/>
  <c r="T987" i="9" s="1"/>
  <c r="M981" i="9"/>
  <c r="S981" i="9" s="1"/>
  <c r="H1022" i="9"/>
  <c r="N1022" i="9" s="1"/>
  <c r="T1022" i="9" s="1"/>
  <c r="N1023" i="9"/>
  <c r="T1023" i="9" s="1"/>
  <c r="G1036" i="9"/>
  <c r="M1037" i="9"/>
  <c r="S1037" i="9" s="1"/>
  <c r="H1054" i="9"/>
  <c r="N1054" i="9" s="1"/>
  <c r="T1054" i="9" s="1"/>
  <c r="N1055" i="9"/>
  <c r="T1055" i="9" s="1"/>
  <c r="G1051" i="9"/>
  <c r="M1051" i="9" s="1"/>
  <c r="S1051" i="9" s="1"/>
  <c r="M1052" i="9"/>
  <c r="S1052" i="9" s="1"/>
  <c r="H1041" i="9"/>
  <c r="N1041" i="9" s="1"/>
  <c r="T1041" i="9" s="1"/>
  <c r="N1042" i="9"/>
  <c r="T1042" i="9" s="1"/>
  <c r="G1090" i="9"/>
  <c r="G1089" i="9" s="1"/>
  <c r="M1091" i="9"/>
  <c r="S1091" i="9" s="1"/>
  <c r="H1075" i="9"/>
  <c r="N1076" i="9"/>
  <c r="T1076" i="9" s="1"/>
  <c r="G1067" i="9"/>
  <c r="M1068" i="9"/>
  <c r="S1068" i="9" s="1"/>
  <c r="H1099" i="9"/>
  <c r="N1100" i="9"/>
  <c r="T1100" i="9" s="1"/>
  <c r="G1104" i="9"/>
  <c r="M1105" i="9"/>
  <c r="S1105" i="9" s="1"/>
  <c r="H1163" i="9"/>
  <c r="N1164" i="9"/>
  <c r="T1164" i="9" s="1"/>
  <c r="G1159" i="9"/>
  <c r="M1160" i="9"/>
  <c r="S1160" i="9" s="1"/>
  <c r="H1147" i="9"/>
  <c r="N1148" i="9"/>
  <c r="T1148" i="9" s="1"/>
  <c r="G1143" i="9"/>
  <c r="M1144" i="9"/>
  <c r="S1144" i="9" s="1"/>
  <c r="H1132" i="9"/>
  <c r="N1132" i="9" s="1"/>
  <c r="T1132" i="9" s="1"/>
  <c r="N1133" i="9"/>
  <c r="T1133" i="9" s="1"/>
  <c r="G1128" i="9"/>
  <c r="M1129" i="9"/>
  <c r="S1129" i="9" s="1"/>
  <c r="H1116" i="9"/>
  <c r="N1116" i="9" s="1"/>
  <c r="T1116" i="9" s="1"/>
  <c r="N1117" i="9"/>
  <c r="T1117" i="9" s="1"/>
  <c r="G1113" i="9"/>
  <c r="M1113" i="9" s="1"/>
  <c r="S1113" i="9" s="1"/>
  <c r="M1114" i="9"/>
  <c r="S1114" i="9" s="1"/>
  <c r="H1192" i="9"/>
  <c r="N1193" i="9"/>
  <c r="T1193" i="9" s="1"/>
  <c r="G1188" i="9"/>
  <c r="M1189" i="9"/>
  <c r="S1189" i="9" s="1"/>
  <c r="H1218" i="9"/>
  <c r="N1218" i="9" s="1"/>
  <c r="T1218" i="9" s="1"/>
  <c r="N1219" i="9"/>
  <c r="T1219" i="9" s="1"/>
  <c r="G1215" i="9"/>
  <c r="M1215" i="9" s="1"/>
  <c r="S1215" i="9" s="1"/>
  <c r="M1216" i="9"/>
  <c r="S1216" i="9" s="1"/>
  <c r="H1204" i="9"/>
  <c r="N1204" i="9" s="1"/>
  <c r="T1204" i="9" s="1"/>
  <c r="N1205" i="9"/>
  <c r="T1205" i="9" s="1"/>
  <c r="G1201" i="9"/>
  <c r="M1201" i="9" s="1"/>
  <c r="S1201" i="9" s="1"/>
  <c r="M1202" i="9"/>
  <c r="S1202" i="9" s="1"/>
  <c r="H1231" i="9"/>
  <c r="N1232" i="9"/>
  <c r="T1232" i="9" s="1"/>
  <c r="G1254" i="9"/>
  <c r="M1255" i="9"/>
  <c r="S1255" i="9" s="1"/>
  <c r="H1243" i="9"/>
  <c r="N1243" i="9" s="1"/>
  <c r="T1243" i="9" s="1"/>
  <c r="N1244" i="9"/>
  <c r="T1244" i="9" s="1"/>
  <c r="G1240" i="9"/>
  <c r="M1240" i="9" s="1"/>
  <c r="S1240" i="9" s="1"/>
  <c r="M1241" i="9"/>
  <c r="S1241" i="9" s="1"/>
  <c r="G1362" i="9"/>
  <c r="H1270" i="9"/>
  <c r="N1270" i="9" s="1"/>
  <c r="T1270" i="9" s="1"/>
  <c r="N1271" i="9"/>
  <c r="T1271" i="9" s="1"/>
  <c r="G1357" i="9"/>
  <c r="M1357" i="9" s="1"/>
  <c r="S1357" i="9" s="1"/>
  <c r="M1358" i="9"/>
  <c r="S1358" i="9" s="1"/>
  <c r="H1349" i="9"/>
  <c r="N1350" i="9"/>
  <c r="T1350" i="9" s="1"/>
  <c r="H1309" i="9"/>
  <c r="N1309" i="9" s="1"/>
  <c r="T1309" i="9" s="1"/>
  <c r="N1310" i="9"/>
  <c r="T1310" i="9" s="1"/>
  <c r="H1287" i="9"/>
  <c r="N1288" i="9"/>
  <c r="T1288" i="9" s="1"/>
  <c r="H1376" i="9"/>
  <c r="N1376" i="9" s="1"/>
  <c r="T1376" i="9" s="1"/>
  <c r="N1377" i="9"/>
  <c r="T1377" i="9" s="1"/>
  <c r="H1305" i="9"/>
  <c r="N1306" i="9"/>
  <c r="T1306" i="9" s="1"/>
  <c r="G1259" i="9"/>
  <c r="M1259" i="9" s="1"/>
  <c r="S1259" i="9" s="1"/>
  <c r="M1260" i="9"/>
  <c r="S1260" i="9" s="1"/>
  <c r="H665" i="9"/>
  <c r="N665" i="9" s="1"/>
  <c r="T665" i="9" s="1"/>
  <c r="N666" i="9"/>
  <c r="T666" i="9" s="1"/>
  <c r="G716" i="9"/>
  <c r="M717" i="9"/>
  <c r="S717" i="9" s="1"/>
  <c r="H688" i="9"/>
  <c r="N689" i="9"/>
  <c r="T689" i="9" s="1"/>
  <c r="H737" i="9"/>
  <c r="N738" i="9"/>
  <c r="T738" i="9" s="1"/>
  <c r="H769" i="9"/>
  <c r="N769" i="9" s="1"/>
  <c r="T769" i="9" s="1"/>
  <c r="N770" i="9"/>
  <c r="T770" i="9" s="1"/>
  <c r="H785" i="9"/>
  <c r="N786" i="9"/>
  <c r="T786" i="9" s="1"/>
  <c r="H838" i="9"/>
  <c r="N839" i="9"/>
  <c r="T839" i="9" s="1"/>
  <c r="G818" i="9"/>
  <c r="M819" i="9"/>
  <c r="S819" i="9" s="1"/>
  <c r="G858" i="9"/>
  <c r="M859" i="9"/>
  <c r="S859" i="9" s="1"/>
  <c r="H902" i="9"/>
  <c r="N903" i="9"/>
  <c r="T903" i="9" s="1"/>
  <c r="H886" i="9"/>
  <c r="N887" i="9"/>
  <c r="T887" i="9" s="1"/>
  <c r="G936" i="9"/>
  <c r="M937" i="9"/>
  <c r="S937" i="9" s="1"/>
  <c r="G962" i="9"/>
  <c r="M962" i="9" s="1"/>
  <c r="S962" i="9" s="1"/>
  <c r="M963" i="9"/>
  <c r="S963" i="9" s="1"/>
  <c r="H997" i="9"/>
  <c r="N998" i="9"/>
  <c r="T998" i="9" s="1"/>
  <c r="G1032" i="9"/>
  <c r="M1032" i="9" s="1"/>
  <c r="S1032" i="9" s="1"/>
  <c r="M1033" i="9"/>
  <c r="S1033" i="9" s="1"/>
  <c r="G1047" i="9"/>
  <c r="M1047" i="9" s="1"/>
  <c r="S1047" i="9" s="1"/>
  <c r="M1048" i="9"/>
  <c r="S1048" i="9" s="1"/>
  <c r="G1086" i="9"/>
  <c r="M1087" i="9"/>
  <c r="S1087" i="9" s="1"/>
  <c r="H1104" i="9"/>
  <c r="N1105" i="9"/>
  <c r="T1105" i="9" s="1"/>
  <c r="H1159" i="9"/>
  <c r="N1160" i="9"/>
  <c r="T1160" i="9" s="1"/>
  <c r="G1139" i="9"/>
  <c r="M1140" i="9"/>
  <c r="S1140" i="9" s="1"/>
  <c r="G1124" i="9"/>
  <c r="M1125" i="9"/>
  <c r="S1125" i="9" s="1"/>
  <c r="H1201" i="9"/>
  <c r="N1201" i="9" s="1"/>
  <c r="T1201" i="9" s="1"/>
  <c r="N1202" i="9"/>
  <c r="T1202" i="9" s="1"/>
  <c r="H1240" i="9"/>
  <c r="N1240" i="9" s="1"/>
  <c r="T1240" i="9" s="1"/>
  <c r="N1241" i="9"/>
  <c r="T1241" i="9" s="1"/>
  <c r="H1372" i="9"/>
  <c r="N1372" i="9" s="1"/>
  <c r="T1372" i="9" s="1"/>
  <c r="N1373" i="9"/>
  <c r="T1373" i="9" s="1"/>
  <c r="H1326" i="9"/>
  <c r="N1326" i="9" s="1"/>
  <c r="T1326" i="9" s="1"/>
  <c r="N1327" i="9"/>
  <c r="T1327" i="9" s="1"/>
  <c r="H1259" i="9"/>
  <c r="N1259" i="9" s="1"/>
  <c r="T1259" i="9" s="1"/>
  <c r="N1260" i="9"/>
  <c r="T1260" i="9" s="1"/>
  <c r="G1309" i="9"/>
  <c r="M1309" i="9" s="1"/>
  <c r="S1309" i="9" s="1"/>
  <c r="M1310" i="9"/>
  <c r="S1310" i="9" s="1"/>
  <c r="G1287" i="9"/>
  <c r="M1288" i="9"/>
  <c r="S1288" i="9" s="1"/>
  <c r="H1282" i="9"/>
  <c r="N1282" i="9" s="1"/>
  <c r="T1282" i="9" s="1"/>
  <c r="N1283" i="9"/>
  <c r="T1283" i="9" s="1"/>
  <c r="H724" i="9"/>
  <c r="N725" i="9"/>
  <c r="T725" i="9" s="1"/>
  <c r="G704" i="9"/>
  <c r="M705" i="9"/>
  <c r="S705" i="9" s="1"/>
  <c r="H659" i="9"/>
  <c r="N659" i="9" s="1"/>
  <c r="T659" i="9" s="1"/>
  <c r="N660" i="9"/>
  <c r="T660" i="9" s="1"/>
  <c r="H649" i="9"/>
  <c r="N650" i="9"/>
  <c r="T650" i="9" s="1"/>
  <c r="H696" i="9"/>
  <c r="N697" i="9"/>
  <c r="T697" i="9" s="1"/>
  <c r="H729" i="9"/>
  <c r="N730" i="9"/>
  <c r="T730" i="9" s="1"/>
  <c r="H809" i="9"/>
  <c r="N810" i="9"/>
  <c r="T810" i="9" s="1"/>
  <c r="G842" i="9"/>
  <c r="M843" i="9"/>
  <c r="S843" i="9" s="1"/>
  <c r="H830" i="9"/>
  <c r="N831" i="9"/>
  <c r="T831" i="9" s="1"/>
  <c r="G826" i="9"/>
  <c r="M827" i="9"/>
  <c r="S827" i="9" s="1"/>
  <c r="H814" i="9"/>
  <c r="N815" i="9"/>
  <c r="T815" i="9" s="1"/>
  <c r="G865" i="9"/>
  <c r="M865" i="9" s="1"/>
  <c r="S865" i="9" s="1"/>
  <c r="M866" i="9"/>
  <c r="S866" i="9" s="1"/>
  <c r="H854" i="9"/>
  <c r="N854" i="9" s="1"/>
  <c r="T854" i="9" s="1"/>
  <c r="N855" i="9"/>
  <c r="T855" i="9" s="1"/>
  <c r="G851" i="9"/>
  <c r="M851" i="9" s="1"/>
  <c r="S851" i="9" s="1"/>
  <c r="M852" i="9"/>
  <c r="S852" i="9" s="1"/>
  <c r="H910" i="9"/>
  <c r="N911" i="9"/>
  <c r="T911" i="9" s="1"/>
  <c r="G906" i="9"/>
  <c r="M907" i="9"/>
  <c r="S907" i="9" s="1"/>
  <c r="H894" i="9"/>
  <c r="N895" i="9"/>
  <c r="T895" i="9" s="1"/>
  <c r="G890" i="9"/>
  <c r="M891" i="9"/>
  <c r="S891" i="9" s="1"/>
  <c r="H878" i="9"/>
  <c r="N879" i="9"/>
  <c r="T879" i="9" s="1"/>
  <c r="G874" i="9"/>
  <c r="M875" i="9"/>
  <c r="S875" i="9" s="1"/>
  <c r="H920" i="9"/>
  <c r="N921" i="9"/>
  <c r="T921" i="9" s="1"/>
  <c r="H958" i="9"/>
  <c r="N958" i="9" s="1"/>
  <c r="T958" i="9" s="1"/>
  <c r="N959" i="9"/>
  <c r="T959" i="9" s="1"/>
  <c r="G955" i="9"/>
  <c r="M955" i="9" s="1"/>
  <c r="S955" i="9" s="1"/>
  <c r="M956" i="9"/>
  <c r="S956" i="9" s="1"/>
  <c r="G968" i="9"/>
  <c r="M968" i="9" s="1"/>
  <c r="S968" i="9" s="1"/>
  <c r="M969" i="9"/>
  <c r="S969" i="9" s="1"/>
  <c r="G952" i="9"/>
  <c r="M952" i="9" s="1"/>
  <c r="S952" i="9" s="1"/>
  <c r="M953" i="9"/>
  <c r="S953" i="9" s="1"/>
  <c r="H1005" i="9"/>
  <c r="N1005" i="9" s="1"/>
  <c r="T1005" i="9" s="1"/>
  <c r="N1006" i="9"/>
  <c r="T1006" i="9" s="1"/>
  <c r="G1001" i="9"/>
  <c r="M1002" i="9"/>
  <c r="S1002" i="9" s="1"/>
  <c r="H989" i="9"/>
  <c r="N989" i="9" s="1"/>
  <c r="T989" i="9" s="1"/>
  <c r="N990" i="9"/>
  <c r="T990" i="9" s="1"/>
  <c r="G986" i="9"/>
  <c r="M986" i="9" s="1"/>
  <c r="S986" i="9" s="1"/>
  <c r="M987" i="9"/>
  <c r="S987" i="9" s="1"/>
  <c r="H1025" i="9"/>
  <c r="N1025" i="9" s="1"/>
  <c r="T1025" i="9" s="1"/>
  <c r="N1026" i="9"/>
  <c r="T1026" i="9" s="1"/>
  <c r="G1022" i="9"/>
  <c r="M1022" i="9" s="1"/>
  <c r="S1022" i="9" s="1"/>
  <c r="M1023" i="9"/>
  <c r="S1023" i="9" s="1"/>
  <c r="H1029" i="9"/>
  <c r="N1029" i="9" s="1"/>
  <c r="T1029" i="9" s="1"/>
  <c r="N1030" i="9"/>
  <c r="T1030" i="9" s="1"/>
  <c r="G1054" i="9"/>
  <c r="M1054" i="9" s="1"/>
  <c r="S1054" i="9" s="1"/>
  <c r="M1055" i="9"/>
  <c r="S1055" i="9" s="1"/>
  <c r="H1044" i="9"/>
  <c r="N1044" i="9" s="1"/>
  <c r="T1044" i="9" s="1"/>
  <c r="N1045" i="9"/>
  <c r="T1045" i="9" s="1"/>
  <c r="G1041" i="9"/>
  <c r="M1041" i="9" s="1"/>
  <c r="S1041" i="9" s="1"/>
  <c r="M1042" i="9"/>
  <c r="S1042" i="9" s="1"/>
  <c r="H1079" i="9"/>
  <c r="H1078" i="9" s="1"/>
  <c r="N1080" i="9"/>
  <c r="T1080" i="9" s="1"/>
  <c r="G1075" i="9"/>
  <c r="M1076" i="9"/>
  <c r="S1076" i="9" s="1"/>
  <c r="H1059" i="9"/>
  <c r="N1060" i="9"/>
  <c r="T1060" i="9" s="1"/>
  <c r="G1099" i="9"/>
  <c r="M1100" i="9"/>
  <c r="S1100" i="9" s="1"/>
  <c r="H1167" i="9"/>
  <c r="N1168" i="9"/>
  <c r="T1168" i="9" s="1"/>
  <c r="G1163" i="9"/>
  <c r="M1164" i="9"/>
  <c r="S1164" i="9" s="1"/>
  <c r="H1151" i="9"/>
  <c r="N1152" i="9"/>
  <c r="T1152" i="9" s="1"/>
  <c r="G1147" i="9"/>
  <c r="M1148" i="9"/>
  <c r="S1148" i="9" s="1"/>
  <c r="H1135" i="9"/>
  <c r="N1135" i="9" s="1"/>
  <c r="T1135" i="9" s="1"/>
  <c r="N1136" i="9"/>
  <c r="T1136" i="9" s="1"/>
  <c r="G1132" i="9"/>
  <c r="M1132" i="9" s="1"/>
  <c r="S1132" i="9" s="1"/>
  <c r="M1133" i="9"/>
  <c r="S1133" i="9" s="1"/>
  <c r="H1120" i="9"/>
  <c r="N1121" i="9"/>
  <c r="T1121" i="9" s="1"/>
  <c r="G1116" i="9"/>
  <c r="M1116" i="9" s="1"/>
  <c r="S1116" i="9" s="1"/>
  <c r="M1117" i="9"/>
  <c r="S1117" i="9" s="1"/>
  <c r="H1196" i="9"/>
  <c r="N1197" i="9"/>
  <c r="T1197" i="9" s="1"/>
  <c r="G1192" i="9"/>
  <c r="M1193" i="9"/>
  <c r="S1193" i="9" s="1"/>
  <c r="H1180" i="9"/>
  <c r="N1181" i="9"/>
  <c r="T1181" i="9" s="1"/>
  <c r="G1218" i="9"/>
  <c r="M1218" i="9" s="1"/>
  <c r="S1218" i="9" s="1"/>
  <c r="M1219" i="9"/>
  <c r="S1219" i="9" s="1"/>
  <c r="H1207" i="9"/>
  <c r="N1207" i="9" s="1"/>
  <c r="T1207" i="9" s="1"/>
  <c r="N1208" i="9"/>
  <c r="T1208" i="9" s="1"/>
  <c r="G1204" i="9"/>
  <c r="M1204" i="9" s="1"/>
  <c r="S1204" i="9" s="1"/>
  <c r="M1205" i="9"/>
  <c r="S1205" i="9" s="1"/>
  <c r="H1235" i="9"/>
  <c r="N1236" i="9"/>
  <c r="T1236" i="9" s="1"/>
  <c r="G1231" i="9"/>
  <c r="M1232" i="9"/>
  <c r="S1232" i="9" s="1"/>
  <c r="H1246" i="9"/>
  <c r="N1246" i="9" s="1"/>
  <c r="T1246" i="9" s="1"/>
  <c r="N1247" i="9"/>
  <c r="T1247" i="9" s="1"/>
  <c r="G1243" i="9"/>
  <c r="M1243" i="9" s="1"/>
  <c r="S1243" i="9" s="1"/>
  <c r="M1244" i="9"/>
  <c r="S1244" i="9" s="1"/>
  <c r="G1331" i="9"/>
  <c r="M1338" i="9"/>
  <c r="S1338" i="9" s="1"/>
  <c r="G1353" i="9"/>
  <c r="M1353" i="9" s="1"/>
  <c r="S1353" i="9" s="1"/>
  <c r="M1354" i="9"/>
  <c r="S1354" i="9" s="1"/>
  <c r="G1313" i="9"/>
  <c r="M1313" i="9" s="1"/>
  <c r="S1313" i="9" s="1"/>
  <c r="M1314" i="9"/>
  <c r="S1314" i="9" s="1"/>
  <c r="G1291" i="9"/>
  <c r="M1291" i="9" s="1"/>
  <c r="S1291" i="9" s="1"/>
  <c r="M1292" i="9"/>
  <c r="S1292" i="9" s="1"/>
  <c r="G1270" i="9"/>
  <c r="M1270" i="9" s="1"/>
  <c r="S1270" i="9" s="1"/>
  <c r="M1271" i="9"/>
  <c r="S1271" i="9" s="1"/>
  <c r="G1349" i="9"/>
  <c r="M1350" i="9"/>
  <c r="S1350" i="9" s="1"/>
  <c r="H1313" i="9"/>
  <c r="N1313" i="9" s="1"/>
  <c r="T1313" i="9" s="1"/>
  <c r="N1314" i="9"/>
  <c r="T1314" i="9" s="1"/>
  <c r="H1291" i="9"/>
  <c r="N1291" i="9" s="1"/>
  <c r="T1291" i="9" s="1"/>
  <c r="N1292" i="9"/>
  <c r="T1292" i="9" s="1"/>
  <c r="G1282" i="9"/>
  <c r="M1282" i="9" s="1"/>
  <c r="S1282" i="9" s="1"/>
  <c r="M1283" i="9"/>
  <c r="S1283" i="9" s="1"/>
  <c r="G1278" i="9"/>
  <c r="M1278" i="9" s="1"/>
  <c r="S1278" i="9" s="1"/>
  <c r="M1279" i="9"/>
  <c r="S1279" i="9" s="1"/>
  <c r="G1326" i="9"/>
  <c r="M1326" i="9" s="1"/>
  <c r="S1326" i="9" s="1"/>
  <c r="M1327" i="9"/>
  <c r="S1327" i="9" s="1"/>
  <c r="G928" i="9"/>
  <c r="F942" i="9"/>
  <c r="H942" i="9"/>
  <c r="G942" i="9"/>
  <c r="F928" i="9"/>
  <c r="H928" i="9"/>
  <c r="G600" i="9"/>
  <c r="H600" i="9"/>
  <c r="F600" i="9"/>
  <c r="G603" i="9"/>
  <c r="H603" i="9"/>
  <c r="F603" i="9"/>
  <c r="G606" i="9"/>
  <c r="M606" i="9" s="1"/>
  <c r="S606" i="9" s="1"/>
  <c r="H606" i="9"/>
  <c r="N606" i="9" s="1"/>
  <c r="T606" i="9" s="1"/>
  <c r="F606" i="9"/>
  <c r="L606" i="9" s="1"/>
  <c r="R606" i="9" s="1"/>
  <c r="G608" i="9"/>
  <c r="M608" i="9" s="1"/>
  <c r="S608" i="9" s="1"/>
  <c r="H608" i="9"/>
  <c r="N608" i="9" s="1"/>
  <c r="T608" i="9" s="1"/>
  <c r="F608" i="9"/>
  <c r="L608" i="9" s="1"/>
  <c r="R608" i="9" s="1"/>
  <c r="G612" i="9"/>
  <c r="H612" i="9"/>
  <c r="F612" i="9"/>
  <c r="G623" i="9"/>
  <c r="H623" i="9"/>
  <c r="F623" i="9"/>
  <c r="G626" i="9"/>
  <c r="H626" i="9"/>
  <c r="F626" i="9"/>
  <c r="G629" i="9"/>
  <c r="H629" i="9"/>
  <c r="F629" i="9"/>
  <c r="G632" i="9"/>
  <c r="H632" i="9"/>
  <c r="F632" i="9"/>
  <c r="G636" i="9"/>
  <c r="H636" i="9"/>
  <c r="F636" i="9"/>
  <c r="G584" i="9"/>
  <c r="H584" i="9"/>
  <c r="F584" i="9"/>
  <c r="G595" i="9"/>
  <c r="H595" i="9"/>
  <c r="F595" i="9"/>
  <c r="F1131" i="9" l="1"/>
  <c r="L1131" i="9" s="1"/>
  <c r="R1131" i="9" s="1"/>
  <c r="F861" i="9"/>
  <c r="L861" i="9" s="1"/>
  <c r="R861" i="9" s="1"/>
  <c r="F1028" i="9"/>
  <c r="L1028" i="9" s="1"/>
  <c r="R1028" i="9" s="1"/>
  <c r="F1200" i="9"/>
  <c r="F1040" i="9"/>
  <c r="L1040" i="9" s="1"/>
  <c r="R1040" i="9" s="1"/>
  <c r="N981" i="9"/>
  <c r="T981" i="9" s="1"/>
  <c r="L1297" i="9"/>
  <c r="R1297" i="9" s="1"/>
  <c r="F951" i="9"/>
  <c r="L951" i="9" s="1"/>
  <c r="R951" i="9" s="1"/>
  <c r="F652" i="9"/>
  <c r="L652" i="9" s="1"/>
  <c r="R652" i="9" s="1"/>
  <c r="F1050" i="9"/>
  <c r="L1050" i="9" s="1"/>
  <c r="R1050" i="9" s="1"/>
  <c r="H1318" i="9"/>
  <c r="N1318" i="9" s="1"/>
  <c r="T1318" i="9" s="1"/>
  <c r="F961" i="9"/>
  <c r="L961" i="9" s="1"/>
  <c r="R961" i="9" s="1"/>
  <c r="F1109" i="9"/>
  <c r="L1109" i="9" s="1"/>
  <c r="R1109" i="9" s="1"/>
  <c r="F1214" i="9"/>
  <c r="L1214" i="9" s="1"/>
  <c r="R1214" i="9" s="1"/>
  <c r="F640" i="9"/>
  <c r="F639" i="9" s="1"/>
  <c r="F777" i="9"/>
  <c r="L777" i="9" s="1"/>
  <c r="R777" i="9" s="1"/>
  <c r="F1021" i="9"/>
  <c r="L1021" i="9" s="1"/>
  <c r="R1021" i="9" s="1"/>
  <c r="F847" i="9"/>
  <c r="L847" i="9" s="1"/>
  <c r="R847" i="9" s="1"/>
  <c r="F664" i="9"/>
  <c r="L664" i="9" s="1"/>
  <c r="R664" i="9" s="1"/>
  <c r="F765" i="9"/>
  <c r="F764" i="9" s="1"/>
  <c r="L764" i="9" s="1"/>
  <c r="R764" i="9" s="1"/>
  <c r="F1004" i="9"/>
  <c r="L1004" i="9" s="1"/>
  <c r="R1004" i="9" s="1"/>
  <c r="F985" i="9"/>
  <c r="L985" i="9" s="1"/>
  <c r="R985" i="9" s="1"/>
  <c r="F1239" i="9"/>
  <c r="L1239" i="9" s="1"/>
  <c r="R1239" i="9" s="1"/>
  <c r="H1361" i="9"/>
  <c r="N1361" i="9" s="1"/>
  <c r="T1361" i="9" s="1"/>
  <c r="F583" i="9"/>
  <c r="L584" i="9"/>
  <c r="R584" i="9" s="1"/>
  <c r="F625" i="9"/>
  <c r="L625" i="9" s="1"/>
  <c r="R625" i="9" s="1"/>
  <c r="L626" i="9"/>
  <c r="R626" i="9" s="1"/>
  <c r="F635" i="9"/>
  <c r="L636" i="9"/>
  <c r="R636" i="9" s="1"/>
  <c r="F622" i="9"/>
  <c r="L622" i="9" s="1"/>
  <c r="R622" i="9" s="1"/>
  <c r="L623" i="9"/>
  <c r="R623" i="9" s="1"/>
  <c r="F602" i="9"/>
  <c r="L602" i="9" s="1"/>
  <c r="R602" i="9" s="1"/>
  <c r="L603" i="9"/>
  <c r="R603" i="9" s="1"/>
  <c r="F1234" i="9"/>
  <c r="L1234" i="9" s="1"/>
  <c r="R1234" i="9" s="1"/>
  <c r="L1235" i="9"/>
  <c r="R1235" i="9" s="1"/>
  <c r="F1179" i="9"/>
  <c r="L1180" i="9"/>
  <c r="R1180" i="9" s="1"/>
  <c r="F1119" i="9"/>
  <c r="L1119" i="9" s="1"/>
  <c r="R1119" i="9" s="1"/>
  <c r="L1120" i="9"/>
  <c r="R1120" i="9" s="1"/>
  <c r="F1150" i="9"/>
  <c r="L1150" i="9" s="1"/>
  <c r="R1150" i="9" s="1"/>
  <c r="L1151" i="9"/>
  <c r="R1151" i="9" s="1"/>
  <c r="F1058" i="9"/>
  <c r="L1059" i="9"/>
  <c r="R1059" i="9" s="1"/>
  <c r="F877" i="9"/>
  <c r="L877" i="9" s="1"/>
  <c r="R877" i="9" s="1"/>
  <c r="L878" i="9"/>
  <c r="R878" i="9" s="1"/>
  <c r="F909" i="9"/>
  <c r="L909" i="9" s="1"/>
  <c r="R909" i="9" s="1"/>
  <c r="L910" i="9"/>
  <c r="R910" i="9" s="1"/>
  <c r="F813" i="9"/>
  <c r="L814" i="9"/>
  <c r="R814" i="9" s="1"/>
  <c r="F808" i="9"/>
  <c r="L808" i="9" s="1"/>
  <c r="R808" i="9" s="1"/>
  <c r="L809" i="9"/>
  <c r="R809" i="9" s="1"/>
  <c r="F744" i="9"/>
  <c r="L744" i="9" s="1"/>
  <c r="R744" i="9" s="1"/>
  <c r="L745" i="9"/>
  <c r="R745" i="9" s="1"/>
  <c r="F695" i="9"/>
  <c r="L695" i="9" s="1"/>
  <c r="R695" i="9" s="1"/>
  <c r="L696" i="9"/>
  <c r="R696" i="9" s="1"/>
  <c r="F673" i="9"/>
  <c r="L674" i="9"/>
  <c r="R674" i="9" s="1"/>
  <c r="F1253" i="9"/>
  <c r="L1253" i="9" s="1"/>
  <c r="R1253" i="9" s="1"/>
  <c r="L1254" i="9"/>
  <c r="R1254" i="9" s="1"/>
  <c r="F1158" i="9"/>
  <c r="L1158" i="9" s="1"/>
  <c r="R1158" i="9" s="1"/>
  <c r="L1159" i="9"/>
  <c r="R1159" i="9" s="1"/>
  <c r="F1035" i="9"/>
  <c r="L1035" i="9" s="1"/>
  <c r="R1035" i="9" s="1"/>
  <c r="L1036" i="9"/>
  <c r="R1036" i="9" s="1"/>
  <c r="F869" i="9"/>
  <c r="L870" i="9"/>
  <c r="R870" i="9" s="1"/>
  <c r="F703" i="9"/>
  <c r="L703" i="9" s="1"/>
  <c r="R703" i="9" s="1"/>
  <c r="L704" i="9"/>
  <c r="R704" i="9" s="1"/>
  <c r="F1330" i="9"/>
  <c r="L1330" i="9" s="1"/>
  <c r="R1330" i="9" s="1"/>
  <c r="L1331" i="9"/>
  <c r="R1331" i="9" s="1"/>
  <c r="F1230" i="9"/>
  <c r="L1231" i="9"/>
  <c r="R1231" i="9" s="1"/>
  <c r="F1146" i="9"/>
  <c r="L1146" i="9" s="1"/>
  <c r="R1146" i="9" s="1"/>
  <c r="L1147" i="9"/>
  <c r="R1147" i="9" s="1"/>
  <c r="F1098" i="9"/>
  <c r="L1099" i="9"/>
  <c r="R1099" i="9" s="1"/>
  <c r="F889" i="9"/>
  <c r="L889" i="9" s="1"/>
  <c r="R889" i="9" s="1"/>
  <c r="L890" i="9"/>
  <c r="R890" i="9" s="1"/>
  <c r="F825" i="9"/>
  <c r="L825" i="9" s="1"/>
  <c r="R825" i="9" s="1"/>
  <c r="L826" i="9"/>
  <c r="R826" i="9" s="1"/>
  <c r="F788" i="9"/>
  <c r="L788" i="9" s="1"/>
  <c r="R788" i="9" s="1"/>
  <c r="L789" i="9"/>
  <c r="R789" i="9" s="1"/>
  <c r="F756" i="9"/>
  <c r="L756" i="9" s="1"/>
  <c r="R756" i="9" s="1"/>
  <c r="L757" i="9"/>
  <c r="R757" i="9" s="1"/>
  <c r="F707" i="9"/>
  <c r="L707" i="9" s="1"/>
  <c r="R707" i="9" s="1"/>
  <c r="L708" i="9"/>
  <c r="R708" i="9" s="1"/>
  <c r="F648" i="9"/>
  <c r="L648" i="9" s="1"/>
  <c r="R648" i="9" s="1"/>
  <c r="L649" i="9"/>
  <c r="R649" i="9" s="1"/>
  <c r="L1349" i="9"/>
  <c r="R1349" i="9" s="1"/>
  <c r="F1348" i="9"/>
  <c r="L1305" i="9"/>
  <c r="R1305" i="9" s="1"/>
  <c r="F1304" i="9"/>
  <c r="F1361" i="9"/>
  <c r="L1361" i="9" s="1"/>
  <c r="R1361" i="9" s="1"/>
  <c r="F1249" i="9"/>
  <c r="L1249" i="9" s="1"/>
  <c r="R1249" i="9" s="1"/>
  <c r="L1250" i="9"/>
  <c r="R1250" i="9" s="1"/>
  <c r="F1210" i="9"/>
  <c r="L1210" i="9" s="1"/>
  <c r="R1210" i="9" s="1"/>
  <c r="L1211" i="9"/>
  <c r="R1211" i="9" s="1"/>
  <c r="F1138" i="9"/>
  <c r="L1138" i="9" s="1"/>
  <c r="R1138" i="9" s="1"/>
  <c r="L1139" i="9"/>
  <c r="R1139" i="9" s="1"/>
  <c r="F1174" i="9"/>
  <c r="L1174" i="9" s="1"/>
  <c r="R1174" i="9" s="1"/>
  <c r="L1175" i="9"/>
  <c r="R1175" i="9" s="1"/>
  <c r="F1085" i="9"/>
  <c r="L1085" i="9" s="1"/>
  <c r="R1085" i="9" s="1"/>
  <c r="L1086" i="9"/>
  <c r="R1086" i="9" s="1"/>
  <c r="F992" i="9"/>
  <c r="L992" i="9" s="1"/>
  <c r="R992" i="9" s="1"/>
  <c r="L993" i="9"/>
  <c r="R993" i="9" s="1"/>
  <c r="F935" i="9"/>
  <c r="L935" i="9" s="1"/>
  <c r="R935" i="9" s="1"/>
  <c r="L936" i="9"/>
  <c r="R936" i="9" s="1"/>
  <c r="F897" i="9"/>
  <c r="L897" i="9" s="1"/>
  <c r="R897" i="9" s="1"/>
  <c r="L898" i="9"/>
  <c r="R898" i="9" s="1"/>
  <c r="F857" i="9"/>
  <c r="L857" i="9" s="1"/>
  <c r="R857" i="9" s="1"/>
  <c r="L858" i="9"/>
  <c r="R858" i="9" s="1"/>
  <c r="F833" i="9"/>
  <c r="L833" i="9" s="1"/>
  <c r="R833" i="9" s="1"/>
  <c r="L834" i="9"/>
  <c r="R834" i="9" s="1"/>
  <c r="F796" i="9"/>
  <c r="L796" i="9" s="1"/>
  <c r="R796" i="9" s="1"/>
  <c r="L797" i="9"/>
  <c r="R797" i="9" s="1"/>
  <c r="F732" i="9"/>
  <c r="L732" i="9" s="1"/>
  <c r="R732" i="9" s="1"/>
  <c r="L733" i="9"/>
  <c r="R733" i="9" s="1"/>
  <c r="F683" i="9"/>
  <c r="L684" i="9"/>
  <c r="R684" i="9" s="1"/>
  <c r="F715" i="9"/>
  <c r="L715" i="9" s="1"/>
  <c r="R715" i="9" s="1"/>
  <c r="L716" i="9"/>
  <c r="R716" i="9" s="1"/>
  <c r="F1103" i="9"/>
  <c r="L1104" i="9"/>
  <c r="R1104" i="9" s="1"/>
  <c r="L1089" i="9"/>
  <c r="R1089" i="9" s="1"/>
  <c r="L1090" i="9"/>
  <c r="R1090" i="9" s="1"/>
  <c r="F996" i="9"/>
  <c r="L996" i="9" s="1"/>
  <c r="R996" i="9" s="1"/>
  <c r="L997" i="9"/>
  <c r="R997" i="9" s="1"/>
  <c r="F885" i="9"/>
  <c r="L885" i="9" s="1"/>
  <c r="R885" i="9" s="1"/>
  <c r="L886" i="9"/>
  <c r="R886" i="9" s="1"/>
  <c r="F821" i="9"/>
  <c r="L821" i="9" s="1"/>
  <c r="R821" i="9" s="1"/>
  <c r="L822" i="9"/>
  <c r="R822" i="9" s="1"/>
  <c r="F800" i="9"/>
  <c r="L800" i="9" s="1"/>
  <c r="R800" i="9" s="1"/>
  <c r="L801" i="9"/>
  <c r="R801" i="9" s="1"/>
  <c r="F687" i="9"/>
  <c r="L687" i="9" s="1"/>
  <c r="R687" i="9" s="1"/>
  <c r="L688" i="9"/>
  <c r="R688" i="9" s="1"/>
  <c r="F941" i="9"/>
  <c r="L942" i="9"/>
  <c r="R942" i="9" s="1"/>
  <c r="F923" i="9"/>
  <c r="L928" i="9"/>
  <c r="R928" i="9" s="1"/>
  <c r="F587" i="9"/>
  <c r="F586" i="9" s="1"/>
  <c r="L588" i="9"/>
  <c r="R588" i="9" s="1"/>
  <c r="F628" i="9"/>
  <c r="L628" i="9" s="1"/>
  <c r="R628" i="9" s="1"/>
  <c r="L629" i="9"/>
  <c r="R629" i="9" s="1"/>
  <c r="F594" i="9"/>
  <c r="L595" i="9"/>
  <c r="R595" i="9" s="1"/>
  <c r="F631" i="9"/>
  <c r="L631" i="9" s="1"/>
  <c r="R631" i="9" s="1"/>
  <c r="L632" i="9"/>
  <c r="R632" i="9" s="1"/>
  <c r="F611" i="9"/>
  <c r="L612" i="9"/>
  <c r="R612" i="9" s="1"/>
  <c r="F599" i="9"/>
  <c r="L599" i="9" s="1"/>
  <c r="R599" i="9" s="1"/>
  <c r="L600" i="9"/>
  <c r="R600" i="9" s="1"/>
  <c r="F1195" i="9"/>
  <c r="L1195" i="9" s="1"/>
  <c r="R1195" i="9" s="1"/>
  <c r="L1196" i="9"/>
  <c r="R1196" i="9" s="1"/>
  <c r="F1166" i="9"/>
  <c r="L1166" i="9" s="1"/>
  <c r="R1166" i="9" s="1"/>
  <c r="L1167" i="9"/>
  <c r="R1167" i="9" s="1"/>
  <c r="L1078" i="9"/>
  <c r="R1078" i="9" s="1"/>
  <c r="L1079" i="9"/>
  <c r="R1079" i="9" s="1"/>
  <c r="F919" i="9"/>
  <c r="L919" i="9" s="1"/>
  <c r="R919" i="9" s="1"/>
  <c r="L920" i="9"/>
  <c r="R920" i="9" s="1"/>
  <c r="F893" i="9"/>
  <c r="L893" i="9" s="1"/>
  <c r="R893" i="9" s="1"/>
  <c r="L894" i="9"/>
  <c r="R894" i="9" s="1"/>
  <c r="F829" i="9"/>
  <c r="L829" i="9" s="1"/>
  <c r="R829" i="9" s="1"/>
  <c r="L830" i="9"/>
  <c r="R830" i="9" s="1"/>
  <c r="F792" i="9"/>
  <c r="L792" i="9" s="1"/>
  <c r="R792" i="9" s="1"/>
  <c r="L793" i="9"/>
  <c r="R793" i="9" s="1"/>
  <c r="F728" i="9"/>
  <c r="L729" i="9"/>
  <c r="R729" i="9" s="1"/>
  <c r="F760" i="9"/>
  <c r="L760" i="9" s="1"/>
  <c r="R760" i="9" s="1"/>
  <c r="L761" i="9"/>
  <c r="R761" i="9" s="1"/>
  <c r="F711" i="9"/>
  <c r="L711" i="9" s="1"/>
  <c r="R711" i="9" s="1"/>
  <c r="L712" i="9"/>
  <c r="R712" i="9" s="1"/>
  <c r="F1187" i="9"/>
  <c r="L1187" i="9" s="1"/>
  <c r="R1187" i="9" s="1"/>
  <c r="L1188" i="9"/>
  <c r="R1188" i="9" s="1"/>
  <c r="F837" i="9"/>
  <c r="L837" i="9" s="1"/>
  <c r="R837" i="9" s="1"/>
  <c r="L838" i="9"/>
  <c r="R838" i="9" s="1"/>
  <c r="F752" i="9"/>
  <c r="L752" i="9" s="1"/>
  <c r="R752" i="9" s="1"/>
  <c r="L753" i="9"/>
  <c r="R753" i="9" s="1"/>
  <c r="F1318" i="9"/>
  <c r="F1191" i="9"/>
  <c r="L1191" i="9" s="1"/>
  <c r="R1191" i="9" s="1"/>
  <c r="L1192" i="9"/>
  <c r="R1192" i="9" s="1"/>
  <c r="F1162" i="9"/>
  <c r="L1162" i="9" s="1"/>
  <c r="R1162" i="9" s="1"/>
  <c r="L1163" i="9"/>
  <c r="R1163" i="9" s="1"/>
  <c r="F1074" i="9"/>
  <c r="L1074" i="9" s="1"/>
  <c r="R1074" i="9" s="1"/>
  <c r="L1075" i="9"/>
  <c r="R1075" i="9" s="1"/>
  <c r="F1000" i="9"/>
  <c r="L1000" i="9" s="1"/>
  <c r="R1000" i="9" s="1"/>
  <c r="L1001" i="9"/>
  <c r="R1001" i="9" s="1"/>
  <c r="F873" i="9"/>
  <c r="L873" i="9" s="1"/>
  <c r="R873" i="9" s="1"/>
  <c r="L874" i="9"/>
  <c r="R874" i="9" s="1"/>
  <c r="F905" i="9"/>
  <c r="L905" i="9" s="1"/>
  <c r="R905" i="9" s="1"/>
  <c r="L906" i="9"/>
  <c r="R906" i="9" s="1"/>
  <c r="F841" i="9"/>
  <c r="L841" i="9" s="1"/>
  <c r="R841" i="9" s="1"/>
  <c r="L842" i="9"/>
  <c r="R842" i="9" s="1"/>
  <c r="F804" i="9"/>
  <c r="L804" i="9" s="1"/>
  <c r="R804" i="9" s="1"/>
  <c r="L805" i="9"/>
  <c r="R805" i="9" s="1"/>
  <c r="F740" i="9"/>
  <c r="L740" i="9" s="1"/>
  <c r="R740" i="9" s="1"/>
  <c r="L741" i="9"/>
  <c r="R741" i="9" s="1"/>
  <c r="F691" i="9"/>
  <c r="L691" i="9" s="1"/>
  <c r="R691" i="9" s="1"/>
  <c r="L692" i="9"/>
  <c r="R692" i="9" s="1"/>
  <c r="F723" i="9"/>
  <c r="L723" i="9" s="1"/>
  <c r="R723" i="9" s="1"/>
  <c r="L724" i="9"/>
  <c r="R724" i="9" s="1"/>
  <c r="F1142" i="9"/>
  <c r="L1142" i="9" s="1"/>
  <c r="R1142" i="9" s="1"/>
  <c r="L1143" i="9"/>
  <c r="R1143" i="9" s="1"/>
  <c r="L1287" i="9"/>
  <c r="R1287" i="9" s="1"/>
  <c r="F1286" i="9"/>
  <c r="L1286" i="9" s="1"/>
  <c r="R1286" i="9" s="1"/>
  <c r="F1258" i="9"/>
  <c r="F1221" i="9"/>
  <c r="L1221" i="9" s="1"/>
  <c r="R1221" i="9" s="1"/>
  <c r="L1222" i="9"/>
  <c r="R1222" i="9" s="1"/>
  <c r="F1183" i="9"/>
  <c r="L1183" i="9" s="1"/>
  <c r="R1183" i="9" s="1"/>
  <c r="L1184" i="9"/>
  <c r="R1184" i="9" s="1"/>
  <c r="F1123" i="9"/>
  <c r="L1123" i="9" s="1"/>
  <c r="R1123" i="9" s="1"/>
  <c r="L1124" i="9"/>
  <c r="R1124" i="9" s="1"/>
  <c r="F1154" i="9"/>
  <c r="L1154" i="9" s="1"/>
  <c r="R1154" i="9" s="1"/>
  <c r="L1155" i="9"/>
  <c r="R1155" i="9" s="1"/>
  <c r="F1062" i="9"/>
  <c r="L1062" i="9" s="1"/>
  <c r="R1062" i="9" s="1"/>
  <c r="L1063" i="9"/>
  <c r="R1063" i="9" s="1"/>
  <c r="F1015" i="9"/>
  <c r="L1016" i="9"/>
  <c r="R1016" i="9" s="1"/>
  <c r="F881" i="9"/>
  <c r="L881" i="9" s="1"/>
  <c r="R881" i="9" s="1"/>
  <c r="L882" i="9"/>
  <c r="R882" i="9" s="1"/>
  <c r="F913" i="9"/>
  <c r="L913" i="9" s="1"/>
  <c r="R913" i="9" s="1"/>
  <c r="L914" i="9"/>
  <c r="R914" i="9" s="1"/>
  <c r="F817" i="9"/>
  <c r="L817" i="9" s="1"/>
  <c r="R817" i="9" s="1"/>
  <c r="L818" i="9"/>
  <c r="R818" i="9" s="1"/>
  <c r="F748" i="9"/>
  <c r="L748" i="9" s="1"/>
  <c r="R748" i="9" s="1"/>
  <c r="L749" i="9"/>
  <c r="R749" i="9" s="1"/>
  <c r="F699" i="9"/>
  <c r="L699" i="9" s="1"/>
  <c r="R699" i="9" s="1"/>
  <c r="L700" i="9"/>
  <c r="R700" i="9" s="1"/>
  <c r="F677" i="9"/>
  <c r="L677" i="9" s="1"/>
  <c r="R677" i="9" s="1"/>
  <c r="L678" i="9"/>
  <c r="R678" i="9" s="1"/>
  <c r="F1127" i="9"/>
  <c r="L1127" i="9" s="1"/>
  <c r="R1127" i="9" s="1"/>
  <c r="L1128" i="9"/>
  <c r="R1128" i="9" s="1"/>
  <c r="F1066" i="9"/>
  <c r="L1066" i="9" s="1"/>
  <c r="R1066" i="9" s="1"/>
  <c r="L1067" i="9"/>
  <c r="R1067" i="9" s="1"/>
  <c r="F980" i="9"/>
  <c r="L980" i="9" s="1"/>
  <c r="R980" i="9" s="1"/>
  <c r="L981" i="9"/>
  <c r="R981" i="9" s="1"/>
  <c r="F901" i="9"/>
  <c r="L901" i="9" s="1"/>
  <c r="R901" i="9" s="1"/>
  <c r="L902" i="9"/>
  <c r="R902" i="9" s="1"/>
  <c r="F784" i="9"/>
  <c r="L784" i="9" s="1"/>
  <c r="R784" i="9" s="1"/>
  <c r="L785" i="9"/>
  <c r="R785" i="9" s="1"/>
  <c r="F736" i="9"/>
  <c r="L736" i="9" s="1"/>
  <c r="R736" i="9" s="1"/>
  <c r="L737" i="9"/>
  <c r="R737" i="9" s="1"/>
  <c r="F719" i="9"/>
  <c r="L719" i="9" s="1"/>
  <c r="R719" i="9" s="1"/>
  <c r="L720" i="9"/>
  <c r="R720" i="9" s="1"/>
  <c r="G1296" i="9"/>
  <c r="M1296" i="9" s="1"/>
  <c r="S1296" i="9" s="1"/>
  <c r="G951" i="9"/>
  <c r="G652" i="9"/>
  <c r="M652" i="9" s="1"/>
  <c r="S652" i="9" s="1"/>
  <c r="G961" i="9"/>
  <c r="M961" i="9" s="1"/>
  <c r="S961" i="9" s="1"/>
  <c r="H1004" i="9"/>
  <c r="N1004" i="9" s="1"/>
  <c r="T1004" i="9" s="1"/>
  <c r="G1200" i="9"/>
  <c r="G1050" i="9"/>
  <c r="M1050" i="9" s="1"/>
  <c r="S1050" i="9" s="1"/>
  <c r="G664" i="9"/>
  <c r="M664" i="9" s="1"/>
  <c r="S664" i="9" s="1"/>
  <c r="H1040" i="9"/>
  <c r="N1040" i="9" s="1"/>
  <c r="T1040" i="9" s="1"/>
  <c r="G1214" i="9"/>
  <c r="M1214" i="9" s="1"/>
  <c r="S1214" i="9" s="1"/>
  <c r="H640" i="9"/>
  <c r="N640" i="9" s="1"/>
  <c r="T640" i="9" s="1"/>
  <c r="H765" i="9"/>
  <c r="H764" i="9" s="1"/>
  <c r="N764" i="9" s="1"/>
  <c r="T764" i="9" s="1"/>
  <c r="G985" i="9"/>
  <c r="M985" i="9" s="1"/>
  <c r="S985" i="9" s="1"/>
  <c r="G1040" i="9"/>
  <c r="M1040" i="9" s="1"/>
  <c r="S1040" i="9" s="1"/>
  <c r="H1131" i="9"/>
  <c r="N1131" i="9" s="1"/>
  <c r="T1131" i="9" s="1"/>
  <c r="G1239" i="9"/>
  <c r="M1239" i="9" s="1"/>
  <c r="S1239" i="9" s="1"/>
  <c r="G765" i="9"/>
  <c r="G764" i="9" s="1"/>
  <c r="M764" i="9" s="1"/>
  <c r="S764" i="9" s="1"/>
  <c r="G1004" i="9"/>
  <c r="M1004" i="9" s="1"/>
  <c r="S1004" i="9" s="1"/>
  <c r="G777" i="9"/>
  <c r="M777" i="9" s="1"/>
  <c r="S777" i="9" s="1"/>
  <c r="G594" i="9"/>
  <c r="M595" i="9"/>
  <c r="S595" i="9" s="1"/>
  <c r="G631" i="9"/>
  <c r="M631" i="9" s="1"/>
  <c r="S631" i="9" s="1"/>
  <c r="M632" i="9"/>
  <c r="S632" i="9" s="1"/>
  <c r="G611" i="9"/>
  <c r="M612" i="9"/>
  <c r="S612" i="9" s="1"/>
  <c r="H1162" i="9"/>
  <c r="N1162" i="9" s="1"/>
  <c r="T1162" i="9" s="1"/>
  <c r="N1163" i="9"/>
  <c r="T1163" i="9" s="1"/>
  <c r="H1074" i="9"/>
  <c r="N1074" i="9" s="1"/>
  <c r="T1074" i="9" s="1"/>
  <c r="N1075" i="9"/>
  <c r="T1075" i="9" s="1"/>
  <c r="G885" i="9"/>
  <c r="M885" i="9" s="1"/>
  <c r="S885" i="9" s="1"/>
  <c r="M886" i="9"/>
  <c r="S886" i="9" s="1"/>
  <c r="G901" i="9"/>
  <c r="M901" i="9" s="1"/>
  <c r="S901" i="9" s="1"/>
  <c r="M902" i="9"/>
  <c r="S902" i="9" s="1"/>
  <c r="G821" i="9"/>
  <c r="M821" i="9" s="1"/>
  <c r="S821" i="9" s="1"/>
  <c r="M822" i="9"/>
  <c r="S822" i="9" s="1"/>
  <c r="H1253" i="9"/>
  <c r="N1253" i="9" s="1"/>
  <c r="T1253" i="9" s="1"/>
  <c r="N1254" i="9"/>
  <c r="T1254" i="9" s="1"/>
  <c r="G1062" i="9"/>
  <c r="M1062" i="9" s="1"/>
  <c r="S1062" i="9" s="1"/>
  <c r="M1063" i="9"/>
  <c r="S1063" i="9" s="1"/>
  <c r="G992" i="9"/>
  <c r="M992" i="9" s="1"/>
  <c r="S992" i="9" s="1"/>
  <c r="M993" i="9"/>
  <c r="S993" i="9" s="1"/>
  <c r="G1179" i="9"/>
  <c r="M1180" i="9"/>
  <c r="S1180" i="9" s="1"/>
  <c r="G1166" i="9"/>
  <c r="M1166" i="9" s="1"/>
  <c r="S1166" i="9" s="1"/>
  <c r="M1167" i="9"/>
  <c r="S1167" i="9" s="1"/>
  <c r="G711" i="9"/>
  <c r="M711" i="9" s="1"/>
  <c r="S711" i="9" s="1"/>
  <c r="M712" i="9"/>
  <c r="S712" i="9" s="1"/>
  <c r="H594" i="9"/>
  <c r="N595" i="9"/>
  <c r="T595" i="9" s="1"/>
  <c r="G587" i="9"/>
  <c r="G586" i="9" s="1"/>
  <c r="M588" i="9"/>
  <c r="S588" i="9" s="1"/>
  <c r="H631" i="9"/>
  <c r="N631" i="9" s="1"/>
  <c r="T631" i="9" s="1"/>
  <c r="N632" i="9"/>
  <c r="T632" i="9" s="1"/>
  <c r="G628" i="9"/>
  <c r="M628" i="9" s="1"/>
  <c r="S628" i="9" s="1"/>
  <c r="M629" i="9"/>
  <c r="S629" i="9" s="1"/>
  <c r="H611" i="9"/>
  <c r="N612" i="9"/>
  <c r="T612" i="9" s="1"/>
  <c r="H599" i="9"/>
  <c r="N599" i="9" s="1"/>
  <c r="T599" i="9" s="1"/>
  <c r="N600" i="9"/>
  <c r="T600" i="9" s="1"/>
  <c r="G640" i="9"/>
  <c r="H951" i="9"/>
  <c r="H1021" i="9"/>
  <c r="N1021" i="9" s="1"/>
  <c r="T1021" i="9" s="1"/>
  <c r="G1109" i="9"/>
  <c r="M1109" i="9" s="1"/>
  <c r="S1109" i="9" s="1"/>
  <c r="H1239" i="9"/>
  <c r="G1330" i="9"/>
  <c r="M1330" i="9" s="1"/>
  <c r="S1330" i="9" s="1"/>
  <c r="M1331" i="9"/>
  <c r="S1331" i="9" s="1"/>
  <c r="G1230" i="9"/>
  <c r="M1231" i="9"/>
  <c r="S1231" i="9" s="1"/>
  <c r="G1191" i="9"/>
  <c r="M1191" i="9" s="1"/>
  <c r="S1191" i="9" s="1"/>
  <c r="M1192" i="9"/>
  <c r="S1192" i="9" s="1"/>
  <c r="G1146" i="9"/>
  <c r="M1146" i="9" s="1"/>
  <c r="S1146" i="9" s="1"/>
  <c r="M1147" i="9"/>
  <c r="S1147" i="9" s="1"/>
  <c r="G1162" i="9"/>
  <c r="M1162" i="9" s="1"/>
  <c r="S1162" i="9" s="1"/>
  <c r="M1163" i="9"/>
  <c r="S1163" i="9" s="1"/>
  <c r="G1098" i="9"/>
  <c r="M1099" i="9"/>
  <c r="S1099" i="9" s="1"/>
  <c r="G1074" i="9"/>
  <c r="M1074" i="9" s="1"/>
  <c r="S1074" i="9" s="1"/>
  <c r="M1075" i="9"/>
  <c r="S1075" i="9" s="1"/>
  <c r="G1000" i="9"/>
  <c r="M1000" i="9" s="1"/>
  <c r="S1000" i="9" s="1"/>
  <c r="M1001" i="9"/>
  <c r="S1001" i="9" s="1"/>
  <c r="H919" i="9"/>
  <c r="N919" i="9" s="1"/>
  <c r="T919" i="9" s="1"/>
  <c r="N920" i="9"/>
  <c r="T920" i="9" s="1"/>
  <c r="H877" i="9"/>
  <c r="N877" i="9" s="1"/>
  <c r="T877" i="9" s="1"/>
  <c r="N878" i="9"/>
  <c r="T878" i="9" s="1"/>
  <c r="H893" i="9"/>
  <c r="N893" i="9" s="1"/>
  <c r="T893" i="9" s="1"/>
  <c r="N894" i="9"/>
  <c r="T894" i="9" s="1"/>
  <c r="H909" i="9"/>
  <c r="N909" i="9" s="1"/>
  <c r="T909" i="9" s="1"/>
  <c r="N910" i="9"/>
  <c r="T910" i="9" s="1"/>
  <c r="H813" i="9"/>
  <c r="N814" i="9"/>
  <c r="T814" i="9" s="1"/>
  <c r="H829" i="9"/>
  <c r="N829" i="9" s="1"/>
  <c r="T829" i="9" s="1"/>
  <c r="N830" i="9"/>
  <c r="T830" i="9" s="1"/>
  <c r="H808" i="9"/>
  <c r="N808" i="9" s="1"/>
  <c r="T808" i="9" s="1"/>
  <c r="N809" i="9"/>
  <c r="T809" i="9" s="1"/>
  <c r="H695" i="9"/>
  <c r="N695" i="9" s="1"/>
  <c r="T695" i="9" s="1"/>
  <c r="N696" i="9"/>
  <c r="T696" i="9" s="1"/>
  <c r="H723" i="9"/>
  <c r="N723" i="9" s="1"/>
  <c r="T723" i="9" s="1"/>
  <c r="N724" i="9"/>
  <c r="T724" i="9" s="1"/>
  <c r="M1287" i="9"/>
  <c r="S1287" i="9" s="1"/>
  <c r="G1286" i="9"/>
  <c r="M1286" i="9" s="1"/>
  <c r="S1286" i="9" s="1"/>
  <c r="G1138" i="9"/>
  <c r="M1138" i="9" s="1"/>
  <c r="S1138" i="9" s="1"/>
  <c r="M1139" i="9"/>
  <c r="S1139" i="9" s="1"/>
  <c r="H1103" i="9"/>
  <c r="N1104" i="9"/>
  <c r="T1104" i="9" s="1"/>
  <c r="H996" i="9"/>
  <c r="N996" i="9" s="1"/>
  <c r="T996" i="9" s="1"/>
  <c r="N997" i="9"/>
  <c r="T997" i="9" s="1"/>
  <c r="G935" i="9"/>
  <c r="M935" i="9" s="1"/>
  <c r="S935" i="9" s="1"/>
  <c r="M936" i="9"/>
  <c r="S936" i="9" s="1"/>
  <c r="H901" i="9"/>
  <c r="N901" i="9" s="1"/>
  <c r="T901" i="9" s="1"/>
  <c r="N902" i="9"/>
  <c r="T902" i="9" s="1"/>
  <c r="G817" i="9"/>
  <c r="M817" i="9" s="1"/>
  <c r="S817" i="9" s="1"/>
  <c r="M818" i="9"/>
  <c r="S818" i="9" s="1"/>
  <c r="H784" i="9"/>
  <c r="N784" i="9" s="1"/>
  <c r="T784" i="9" s="1"/>
  <c r="N785" i="9"/>
  <c r="T785" i="9" s="1"/>
  <c r="H736" i="9"/>
  <c r="N736" i="9" s="1"/>
  <c r="T736" i="9" s="1"/>
  <c r="N737" i="9"/>
  <c r="T737" i="9" s="1"/>
  <c r="G715" i="9"/>
  <c r="M715" i="9" s="1"/>
  <c r="S715" i="9" s="1"/>
  <c r="M716" i="9"/>
  <c r="S716" i="9" s="1"/>
  <c r="H1258" i="9"/>
  <c r="H635" i="9"/>
  <c r="N636" i="9"/>
  <c r="T636" i="9" s="1"/>
  <c r="H602" i="9"/>
  <c r="N602" i="9" s="1"/>
  <c r="T602" i="9" s="1"/>
  <c r="N603" i="9"/>
  <c r="T603" i="9" s="1"/>
  <c r="G1361" i="9"/>
  <c r="M1361" i="9" s="1"/>
  <c r="S1361" i="9" s="1"/>
  <c r="M1362" i="9"/>
  <c r="S1362" i="9" s="1"/>
  <c r="H1230" i="9"/>
  <c r="N1231" i="9"/>
  <c r="T1231" i="9" s="1"/>
  <c r="H1191" i="9"/>
  <c r="N1191" i="9" s="1"/>
  <c r="T1191" i="9" s="1"/>
  <c r="N1192" i="9"/>
  <c r="T1192" i="9" s="1"/>
  <c r="G837" i="9"/>
  <c r="M837" i="9" s="1"/>
  <c r="S837" i="9" s="1"/>
  <c r="M838" i="9"/>
  <c r="S838" i="9" s="1"/>
  <c r="G800" i="9"/>
  <c r="M800" i="9" s="1"/>
  <c r="S800" i="9" s="1"/>
  <c r="M801" i="9"/>
  <c r="S801" i="9" s="1"/>
  <c r="G752" i="9"/>
  <c r="M752" i="9" s="1"/>
  <c r="S752" i="9" s="1"/>
  <c r="M753" i="9"/>
  <c r="S753" i="9" s="1"/>
  <c r="G687" i="9"/>
  <c r="M687" i="9" s="1"/>
  <c r="S687" i="9" s="1"/>
  <c r="M688" i="9"/>
  <c r="S688" i="9" s="1"/>
  <c r="H1187" i="9"/>
  <c r="N1187" i="9" s="1"/>
  <c r="T1187" i="9" s="1"/>
  <c r="N1188" i="9"/>
  <c r="T1188" i="9" s="1"/>
  <c r="G877" i="9"/>
  <c r="M877" i="9" s="1"/>
  <c r="S877" i="9" s="1"/>
  <c r="M878" i="9"/>
  <c r="S878" i="9" s="1"/>
  <c r="G909" i="9"/>
  <c r="M909" i="9" s="1"/>
  <c r="S909" i="9" s="1"/>
  <c r="M910" i="9"/>
  <c r="S910" i="9" s="1"/>
  <c r="G808" i="9"/>
  <c r="M808" i="9" s="1"/>
  <c r="S808" i="9" s="1"/>
  <c r="M809" i="9"/>
  <c r="S809" i="9" s="1"/>
  <c r="G760" i="9"/>
  <c r="M760" i="9" s="1"/>
  <c r="S760" i="9" s="1"/>
  <c r="M761" i="9"/>
  <c r="S761" i="9" s="1"/>
  <c r="G673" i="9"/>
  <c r="M674" i="9"/>
  <c r="S674" i="9" s="1"/>
  <c r="H792" i="9"/>
  <c r="N792" i="9" s="1"/>
  <c r="T792" i="9" s="1"/>
  <c r="N793" i="9"/>
  <c r="T793" i="9" s="1"/>
  <c r="H744" i="9"/>
  <c r="N744" i="9" s="1"/>
  <c r="T744" i="9" s="1"/>
  <c r="N745" i="9"/>
  <c r="T745" i="9" s="1"/>
  <c r="G707" i="9"/>
  <c r="M707" i="9" s="1"/>
  <c r="S707" i="9" s="1"/>
  <c r="M708" i="9"/>
  <c r="S708" i="9" s="1"/>
  <c r="G723" i="9"/>
  <c r="M723" i="9" s="1"/>
  <c r="S723" i="9" s="1"/>
  <c r="M724" i="9"/>
  <c r="S724" i="9" s="1"/>
  <c r="H691" i="9"/>
  <c r="N691" i="9" s="1"/>
  <c r="T691" i="9" s="1"/>
  <c r="N692" i="9"/>
  <c r="T692" i="9" s="1"/>
  <c r="G1249" i="9"/>
  <c r="M1249" i="9" s="1"/>
  <c r="S1249" i="9" s="1"/>
  <c r="M1250" i="9"/>
  <c r="S1250" i="9" s="1"/>
  <c r="G1154" i="9"/>
  <c r="M1154" i="9" s="1"/>
  <c r="S1154" i="9" s="1"/>
  <c r="M1155" i="9"/>
  <c r="S1155" i="9" s="1"/>
  <c r="G881" i="9"/>
  <c r="M881" i="9" s="1"/>
  <c r="S881" i="9" s="1"/>
  <c r="M882" i="9"/>
  <c r="S882" i="9" s="1"/>
  <c r="G748" i="9"/>
  <c r="M748" i="9" s="1"/>
  <c r="S748" i="9" s="1"/>
  <c r="M749" i="9"/>
  <c r="S749" i="9" s="1"/>
  <c r="G699" i="9"/>
  <c r="M699" i="9" s="1"/>
  <c r="S699" i="9" s="1"/>
  <c r="M700" i="9"/>
  <c r="S700" i="9" s="1"/>
  <c r="H625" i="9"/>
  <c r="N625" i="9" s="1"/>
  <c r="T625" i="9" s="1"/>
  <c r="N626" i="9"/>
  <c r="T626" i="9" s="1"/>
  <c r="G602" i="9"/>
  <c r="M602" i="9" s="1"/>
  <c r="S602" i="9" s="1"/>
  <c r="M603" i="9"/>
  <c r="S603" i="9" s="1"/>
  <c r="H847" i="9"/>
  <c r="N847" i="9" s="1"/>
  <c r="T847" i="9" s="1"/>
  <c r="G861" i="9"/>
  <c r="M861" i="9" s="1"/>
  <c r="S861" i="9" s="1"/>
  <c r="H961" i="9"/>
  <c r="N961" i="9" s="1"/>
  <c r="T961" i="9" s="1"/>
  <c r="H1200" i="9"/>
  <c r="M1349" i="9"/>
  <c r="S1349" i="9" s="1"/>
  <c r="G1348" i="9"/>
  <c r="H1179" i="9"/>
  <c r="N1180" i="9"/>
  <c r="T1180" i="9" s="1"/>
  <c r="H1150" i="9"/>
  <c r="N1150" i="9" s="1"/>
  <c r="T1150" i="9" s="1"/>
  <c r="N1151" i="9"/>
  <c r="T1151" i="9" s="1"/>
  <c r="G841" i="9"/>
  <c r="M841" i="9" s="1"/>
  <c r="S841" i="9" s="1"/>
  <c r="M842" i="9"/>
  <c r="S842" i="9" s="1"/>
  <c r="G703" i="9"/>
  <c r="M703" i="9" s="1"/>
  <c r="S703" i="9" s="1"/>
  <c r="M704" i="9"/>
  <c r="S704" i="9" s="1"/>
  <c r="H885" i="9"/>
  <c r="N885" i="9" s="1"/>
  <c r="T885" i="9" s="1"/>
  <c r="N886" i="9"/>
  <c r="T886" i="9" s="1"/>
  <c r="H837" i="9"/>
  <c r="N837" i="9" s="1"/>
  <c r="T837" i="9" s="1"/>
  <c r="N838" i="9"/>
  <c r="T838" i="9" s="1"/>
  <c r="H687" i="9"/>
  <c r="N687" i="9" s="1"/>
  <c r="T687" i="9" s="1"/>
  <c r="N688" i="9"/>
  <c r="T688" i="9" s="1"/>
  <c r="N1287" i="9"/>
  <c r="T1287" i="9" s="1"/>
  <c r="H1286" i="9"/>
  <c r="N1286" i="9" s="1"/>
  <c r="T1286" i="9" s="1"/>
  <c r="N1349" i="9"/>
  <c r="T1349" i="9" s="1"/>
  <c r="H1348" i="9"/>
  <c r="G1318" i="9"/>
  <c r="M1319" i="9"/>
  <c r="S1319" i="9" s="1"/>
  <c r="H622" i="9"/>
  <c r="N622" i="9" s="1"/>
  <c r="T622" i="9" s="1"/>
  <c r="N623" i="9"/>
  <c r="T623" i="9" s="1"/>
  <c r="G599" i="9"/>
  <c r="M599" i="9" s="1"/>
  <c r="S599" i="9" s="1"/>
  <c r="M600" i="9"/>
  <c r="S600" i="9" s="1"/>
  <c r="H941" i="9"/>
  <c r="N942" i="9"/>
  <c r="T942" i="9" s="1"/>
  <c r="H1146" i="9"/>
  <c r="N1146" i="9" s="1"/>
  <c r="T1146" i="9" s="1"/>
  <c r="N1147" i="9"/>
  <c r="T1147" i="9" s="1"/>
  <c r="H1098" i="9"/>
  <c r="N1099" i="9"/>
  <c r="T1099" i="9" s="1"/>
  <c r="H1000" i="9"/>
  <c r="N1000" i="9" s="1"/>
  <c r="T1000" i="9" s="1"/>
  <c r="N1001" i="9"/>
  <c r="T1001" i="9" s="1"/>
  <c r="G869" i="9"/>
  <c r="M870" i="9"/>
  <c r="S870" i="9" s="1"/>
  <c r="G784" i="9"/>
  <c r="M784" i="9" s="1"/>
  <c r="S784" i="9" s="1"/>
  <c r="M785" i="9"/>
  <c r="S785" i="9" s="1"/>
  <c r="G736" i="9"/>
  <c r="M736" i="9" s="1"/>
  <c r="S736" i="9" s="1"/>
  <c r="M737" i="9"/>
  <c r="S737" i="9" s="1"/>
  <c r="H1142" i="9"/>
  <c r="N1142" i="9" s="1"/>
  <c r="T1142" i="9" s="1"/>
  <c r="N1143" i="9"/>
  <c r="T1143" i="9" s="1"/>
  <c r="H1035" i="9"/>
  <c r="N1035" i="9" s="1"/>
  <c r="T1035" i="9" s="1"/>
  <c r="N1036" i="9"/>
  <c r="T1036" i="9" s="1"/>
  <c r="H869" i="9"/>
  <c r="N870" i="9"/>
  <c r="T870" i="9" s="1"/>
  <c r="H800" i="9"/>
  <c r="N800" i="9" s="1"/>
  <c r="T800" i="9" s="1"/>
  <c r="N801" i="9"/>
  <c r="T801" i="9" s="1"/>
  <c r="H703" i="9"/>
  <c r="N703" i="9" s="1"/>
  <c r="T703" i="9" s="1"/>
  <c r="N704" i="9"/>
  <c r="T704" i="9" s="1"/>
  <c r="M1305" i="9"/>
  <c r="S1305" i="9" s="1"/>
  <c r="G1304" i="9"/>
  <c r="M1304" i="9" s="1"/>
  <c r="S1304" i="9" s="1"/>
  <c r="G1234" i="9"/>
  <c r="M1234" i="9" s="1"/>
  <c r="S1234" i="9" s="1"/>
  <c r="M1235" i="9"/>
  <c r="S1235" i="9" s="1"/>
  <c r="G1195" i="9"/>
  <c r="M1195" i="9" s="1"/>
  <c r="S1195" i="9" s="1"/>
  <c r="M1196" i="9"/>
  <c r="S1196" i="9" s="1"/>
  <c r="G1119" i="9"/>
  <c r="M1119" i="9" s="1"/>
  <c r="S1119" i="9" s="1"/>
  <c r="M1120" i="9"/>
  <c r="S1120" i="9" s="1"/>
  <c r="G1150" i="9"/>
  <c r="M1150" i="9" s="1"/>
  <c r="S1150" i="9" s="1"/>
  <c r="M1151" i="9"/>
  <c r="S1151" i="9" s="1"/>
  <c r="G1058" i="9"/>
  <c r="M1059" i="9"/>
  <c r="S1059" i="9" s="1"/>
  <c r="M1078" i="9"/>
  <c r="S1078" i="9" s="1"/>
  <c r="M1079" i="9"/>
  <c r="S1079" i="9" s="1"/>
  <c r="G919" i="9"/>
  <c r="M919" i="9" s="1"/>
  <c r="S919" i="9" s="1"/>
  <c r="M920" i="9"/>
  <c r="S920" i="9" s="1"/>
  <c r="G893" i="9"/>
  <c r="M893" i="9" s="1"/>
  <c r="S893" i="9" s="1"/>
  <c r="M894" i="9"/>
  <c r="S894" i="9" s="1"/>
  <c r="G813" i="9"/>
  <c r="M814" i="9"/>
  <c r="S814" i="9" s="1"/>
  <c r="G829" i="9"/>
  <c r="M829" i="9" s="1"/>
  <c r="S829" i="9" s="1"/>
  <c r="M830" i="9"/>
  <c r="S830" i="9" s="1"/>
  <c r="G792" i="9"/>
  <c r="M792" i="9" s="1"/>
  <c r="S792" i="9" s="1"/>
  <c r="M793" i="9"/>
  <c r="S793" i="9" s="1"/>
  <c r="G728" i="9"/>
  <c r="M729" i="9"/>
  <c r="S729" i="9" s="1"/>
  <c r="G744" i="9"/>
  <c r="M744" i="9" s="1"/>
  <c r="S744" i="9" s="1"/>
  <c r="M745" i="9"/>
  <c r="S745" i="9" s="1"/>
  <c r="G695" i="9"/>
  <c r="M695" i="9" s="1"/>
  <c r="S695" i="9" s="1"/>
  <c r="M696" i="9"/>
  <c r="S696" i="9" s="1"/>
  <c r="G648" i="9"/>
  <c r="M648" i="9" s="1"/>
  <c r="S648" i="9" s="1"/>
  <c r="M649" i="9"/>
  <c r="S649" i="9" s="1"/>
  <c r="H760" i="9"/>
  <c r="N760" i="9" s="1"/>
  <c r="T760" i="9" s="1"/>
  <c r="N761" i="9"/>
  <c r="T761" i="9" s="1"/>
  <c r="G719" i="9"/>
  <c r="M719" i="9" s="1"/>
  <c r="S719" i="9" s="1"/>
  <c r="M720" i="9"/>
  <c r="S720" i="9" s="1"/>
  <c r="G1210" i="9"/>
  <c r="M1210" i="9" s="1"/>
  <c r="S1210" i="9" s="1"/>
  <c r="M1211" i="9"/>
  <c r="S1211" i="9" s="1"/>
  <c r="H583" i="9"/>
  <c r="N584" i="9"/>
  <c r="T584" i="9" s="1"/>
  <c r="G635" i="9"/>
  <c r="M636" i="9"/>
  <c r="S636" i="9" s="1"/>
  <c r="G622" i="9"/>
  <c r="M622" i="9" s="1"/>
  <c r="S622" i="9" s="1"/>
  <c r="M623" i="9"/>
  <c r="S623" i="9" s="1"/>
  <c r="H652" i="9"/>
  <c r="G847" i="9"/>
  <c r="M847" i="9" s="1"/>
  <c r="S847" i="9" s="1"/>
  <c r="H985" i="9"/>
  <c r="N985" i="9" s="1"/>
  <c r="T985" i="9" s="1"/>
  <c r="G1021" i="9"/>
  <c r="M1021" i="9" s="1"/>
  <c r="S1021" i="9" s="1"/>
  <c r="H1050" i="9"/>
  <c r="N1050" i="9" s="1"/>
  <c r="T1050" i="9" s="1"/>
  <c r="G1131" i="9"/>
  <c r="M1131" i="9" s="1"/>
  <c r="S1131" i="9" s="1"/>
  <c r="H1234" i="9"/>
  <c r="N1234" i="9" s="1"/>
  <c r="T1234" i="9" s="1"/>
  <c r="N1235" i="9"/>
  <c r="T1235" i="9" s="1"/>
  <c r="H1195" i="9"/>
  <c r="N1195" i="9" s="1"/>
  <c r="T1195" i="9" s="1"/>
  <c r="N1196" i="9"/>
  <c r="T1196" i="9" s="1"/>
  <c r="H1119" i="9"/>
  <c r="N1119" i="9" s="1"/>
  <c r="T1119" i="9" s="1"/>
  <c r="N1120" i="9"/>
  <c r="T1120" i="9" s="1"/>
  <c r="H1166" i="9"/>
  <c r="N1166" i="9" s="1"/>
  <c r="T1166" i="9" s="1"/>
  <c r="N1167" i="9"/>
  <c r="T1167" i="9" s="1"/>
  <c r="H1058" i="9"/>
  <c r="N1059" i="9"/>
  <c r="T1059" i="9" s="1"/>
  <c r="N1078" i="9"/>
  <c r="T1078" i="9" s="1"/>
  <c r="N1079" i="9"/>
  <c r="T1079" i="9" s="1"/>
  <c r="G873" i="9"/>
  <c r="M873" i="9" s="1"/>
  <c r="S873" i="9" s="1"/>
  <c r="M874" i="9"/>
  <c r="S874" i="9" s="1"/>
  <c r="G889" i="9"/>
  <c r="M889" i="9" s="1"/>
  <c r="S889" i="9" s="1"/>
  <c r="M890" i="9"/>
  <c r="S890" i="9" s="1"/>
  <c r="G905" i="9"/>
  <c r="M905" i="9" s="1"/>
  <c r="S905" i="9" s="1"/>
  <c r="M906" i="9"/>
  <c r="S906" i="9" s="1"/>
  <c r="G825" i="9"/>
  <c r="M825" i="9" s="1"/>
  <c r="S825" i="9" s="1"/>
  <c r="M826" i="9"/>
  <c r="S826" i="9" s="1"/>
  <c r="H728" i="9"/>
  <c r="N729" i="9"/>
  <c r="T729" i="9" s="1"/>
  <c r="H648" i="9"/>
  <c r="N648" i="9" s="1"/>
  <c r="T648" i="9" s="1"/>
  <c r="N649" i="9"/>
  <c r="T649" i="9" s="1"/>
  <c r="G1123" i="9"/>
  <c r="M1123" i="9" s="1"/>
  <c r="S1123" i="9" s="1"/>
  <c r="M1124" i="9"/>
  <c r="S1124" i="9" s="1"/>
  <c r="H1158" i="9"/>
  <c r="N1158" i="9" s="1"/>
  <c r="T1158" i="9" s="1"/>
  <c r="N1159" i="9"/>
  <c r="T1159" i="9" s="1"/>
  <c r="G1085" i="9"/>
  <c r="M1085" i="9" s="1"/>
  <c r="S1085" i="9" s="1"/>
  <c r="M1086" i="9"/>
  <c r="S1086" i="9" s="1"/>
  <c r="G857" i="9"/>
  <c r="M857" i="9" s="1"/>
  <c r="S857" i="9" s="1"/>
  <c r="M858" i="9"/>
  <c r="S858" i="9" s="1"/>
  <c r="N1305" i="9"/>
  <c r="T1305" i="9" s="1"/>
  <c r="H1304" i="9"/>
  <c r="N1304" i="9" s="1"/>
  <c r="T1304" i="9" s="1"/>
  <c r="H587" i="9"/>
  <c r="H586" i="9" s="1"/>
  <c r="N588" i="9"/>
  <c r="T588" i="9" s="1"/>
  <c r="G583" i="9"/>
  <c r="M584" i="9"/>
  <c r="S584" i="9" s="1"/>
  <c r="H628" i="9"/>
  <c r="N628" i="9" s="1"/>
  <c r="T628" i="9" s="1"/>
  <c r="N629" i="9"/>
  <c r="T629" i="9" s="1"/>
  <c r="G625" i="9"/>
  <c r="M625" i="9" s="1"/>
  <c r="S625" i="9" s="1"/>
  <c r="M626" i="9"/>
  <c r="S626" i="9" s="1"/>
  <c r="H664" i="9"/>
  <c r="H777" i="9"/>
  <c r="H861" i="9"/>
  <c r="N861" i="9" s="1"/>
  <c r="T861" i="9" s="1"/>
  <c r="H923" i="9"/>
  <c r="N928" i="9"/>
  <c r="T928" i="9" s="1"/>
  <c r="G941" i="9"/>
  <c r="M942" i="9"/>
  <c r="S942" i="9" s="1"/>
  <c r="G923" i="9"/>
  <c r="M928" i="9"/>
  <c r="S928" i="9" s="1"/>
  <c r="G1028" i="9"/>
  <c r="M1028" i="9" s="1"/>
  <c r="S1028" i="9" s="1"/>
  <c r="H1028" i="9"/>
  <c r="N1028" i="9" s="1"/>
  <c r="T1028" i="9" s="1"/>
  <c r="H1109" i="9"/>
  <c r="N1109" i="9" s="1"/>
  <c r="T1109" i="9" s="1"/>
  <c r="H1214" i="9"/>
  <c r="N1214" i="9" s="1"/>
  <c r="T1214" i="9" s="1"/>
  <c r="G1253" i="9"/>
  <c r="M1253" i="9" s="1"/>
  <c r="S1253" i="9" s="1"/>
  <c r="M1254" i="9"/>
  <c r="S1254" i="9" s="1"/>
  <c r="G1187" i="9"/>
  <c r="M1187" i="9" s="1"/>
  <c r="S1187" i="9" s="1"/>
  <c r="M1188" i="9"/>
  <c r="S1188" i="9" s="1"/>
  <c r="G1127" i="9"/>
  <c r="M1127" i="9" s="1"/>
  <c r="S1127" i="9" s="1"/>
  <c r="M1128" i="9"/>
  <c r="S1128" i="9" s="1"/>
  <c r="G1142" i="9"/>
  <c r="M1142" i="9" s="1"/>
  <c r="S1142" i="9" s="1"/>
  <c r="M1143" i="9"/>
  <c r="S1143" i="9" s="1"/>
  <c r="G1158" i="9"/>
  <c r="M1158" i="9" s="1"/>
  <c r="S1158" i="9" s="1"/>
  <c r="M1159" i="9"/>
  <c r="S1159" i="9" s="1"/>
  <c r="G1103" i="9"/>
  <c r="M1104" i="9"/>
  <c r="S1104" i="9" s="1"/>
  <c r="G1066" i="9"/>
  <c r="M1066" i="9" s="1"/>
  <c r="S1066" i="9" s="1"/>
  <c r="M1067" i="9"/>
  <c r="S1067" i="9" s="1"/>
  <c r="M1089" i="9"/>
  <c r="S1089" i="9" s="1"/>
  <c r="M1090" i="9"/>
  <c r="S1090" i="9" s="1"/>
  <c r="G1035" i="9"/>
  <c r="M1035" i="9" s="1"/>
  <c r="S1035" i="9" s="1"/>
  <c r="M1036" i="9"/>
  <c r="S1036" i="9" s="1"/>
  <c r="G996" i="9"/>
  <c r="M996" i="9" s="1"/>
  <c r="S996" i="9" s="1"/>
  <c r="M997" i="9"/>
  <c r="S997" i="9" s="1"/>
  <c r="H873" i="9"/>
  <c r="N873" i="9" s="1"/>
  <c r="T873" i="9" s="1"/>
  <c r="N874" i="9"/>
  <c r="T874" i="9" s="1"/>
  <c r="H889" i="9"/>
  <c r="N889" i="9" s="1"/>
  <c r="T889" i="9" s="1"/>
  <c r="N890" i="9"/>
  <c r="T890" i="9" s="1"/>
  <c r="H905" i="9"/>
  <c r="N905" i="9" s="1"/>
  <c r="T905" i="9" s="1"/>
  <c r="N906" i="9"/>
  <c r="T906" i="9" s="1"/>
  <c r="H825" i="9"/>
  <c r="N825" i="9" s="1"/>
  <c r="T825" i="9" s="1"/>
  <c r="N826" i="9"/>
  <c r="T826" i="9" s="1"/>
  <c r="H841" i="9"/>
  <c r="N841" i="9" s="1"/>
  <c r="T841" i="9" s="1"/>
  <c r="N842" i="9"/>
  <c r="T842" i="9" s="1"/>
  <c r="H788" i="9"/>
  <c r="N788" i="9" s="1"/>
  <c r="T788" i="9" s="1"/>
  <c r="N789" i="9"/>
  <c r="T789" i="9" s="1"/>
  <c r="H804" i="9"/>
  <c r="N804" i="9" s="1"/>
  <c r="T804" i="9" s="1"/>
  <c r="N805" i="9"/>
  <c r="T805" i="9" s="1"/>
  <c r="H740" i="9"/>
  <c r="N740" i="9" s="1"/>
  <c r="T740" i="9" s="1"/>
  <c r="N741" i="9"/>
  <c r="T741" i="9" s="1"/>
  <c r="H756" i="9"/>
  <c r="N756" i="9" s="1"/>
  <c r="T756" i="9" s="1"/>
  <c r="N757" i="9"/>
  <c r="T757" i="9" s="1"/>
  <c r="H1330" i="9"/>
  <c r="N1331" i="9"/>
  <c r="T1331" i="9" s="1"/>
  <c r="G1174" i="9"/>
  <c r="M1174" i="9" s="1"/>
  <c r="S1174" i="9" s="1"/>
  <c r="M1175" i="9"/>
  <c r="S1175" i="9" s="1"/>
  <c r="N1089" i="9"/>
  <c r="T1089" i="9" s="1"/>
  <c r="N1090" i="9"/>
  <c r="T1090" i="9" s="1"/>
  <c r="G1015" i="9"/>
  <c r="M1016" i="9"/>
  <c r="S1016" i="9" s="1"/>
  <c r="G913" i="9"/>
  <c r="M913" i="9" s="1"/>
  <c r="S913" i="9" s="1"/>
  <c r="M914" i="9"/>
  <c r="S914" i="9" s="1"/>
  <c r="G833" i="9"/>
  <c r="M833" i="9" s="1"/>
  <c r="S833" i="9" s="1"/>
  <c r="M834" i="9"/>
  <c r="S834" i="9" s="1"/>
  <c r="H752" i="9"/>
  <c r="N752" i="9" s="1"/>
  <c r="T752" i="9" s="1"/>
  <c r="N753" i="9"/>
  <c r="T753" i="9" s="1"/>
  <c r="G677" i="9"/>
  <c r="M677" i="9" s="1"/>
  <c r="S677" i="9" s="1"/>
  <c r="M678" i="9"/>
  <c r="S678" i="9" s="1"/>
  <c r="H1296" i="9"/>
  <c r="N1297" i="9"/>
  <c r="T1297" i="9" s="1"/>
  <c r="H1249" i="9"/>
  <c r="N1249" i="9" s="1"/>
  <c r="T1249" i="9" s="1"/>
  <c r="N1250" i="9"/>
  <c r="T1250" i="9" s="1"/>
  <c r="H1221" i="9"/>
  <c r="N1221" i="9" s="1"/>
  <c r="T1221" i="9" s="1"/>
  <c r="N1222" i="9"/>
  <c r="T1222" i="9" s="1"/>
  <c r="H1210" i="9"/>
  <c r="N1210" i="9" s="1"/>
  <c r="T1210" i="9" s="1"/>
  <c r="N1211" i="9"/>
  <c r="T1211" i="9" s="1"/>
  <c r="H1183" i="9"/>
  <c r="N1183" i="9" s="1"/>
  <c r="T1183" i="9" s="1"/>
  <c r="N1184" i="9"/>
  <c r="T1184" i="9" s="1"/>
  <c r="H1123" i="9"/>
  <c r="N1123" i="9" s="1"/>
  <c r="T1123" i="9" s="1"/>
  <c r="N1124" i="9"/>
  <c r="T1124" i="9" s="1"/>
  <c r="H1138" i="9"/>
  <c r="N1138" i="9" s="1"/>
  <c r="T1138" i="9" s="1"/>
  <c r="N1139" i="9"/>
  <c r="T1139" i="9" s="1"/>
  <c r="H1154" i="9"/>
  <c r="N1154" i="9" s="1"/>
  <c r="T1154" i="9" s="1"/>
  <c r="N1155" i="9"/>
  <c r="T1155" i="9" s="1"/>
  <c r="H1174" i="9"/>
  <c r="N1174" i="9" s="1"/>
  <c r="T1174" i="9" s="1"/>
  <c r="N1175" i="9"/>
  <c r="T1175" i="9" s="1"/>
  <c r="H1062" i="9"/>
  <c r="N1062" i="9" s="1"/>
  <c r="T1062" i="9" s="1"/>
  <c r="N1063" i="9"/>
  <c r="T1063" i="9" s="1"/>
  <c r="H1085" i="9"/>
  <c r="N1085" i="9" s="1"/>
  <c r="T1085" i="9" s="1"/>
  <c r="N1086" i="9"/>
  <c r="T1086" i="9" s="1"/>
  <c r="H1015" i="9"/>
  <c r="N1016" i="9"/>
  <c r="T1016" i="9" s="1"/>
  <c r="H992" i="9"/>
  <c r="N992" i="9" s="1"/>
  <c r="T992" i="9" s="1"/>
  <c r="N993" i="9"/>
  <c r="T993" i="9" s="1"/>
  <c r="H935" i="9"/>
  <c r="N935" i="9" s="1"/>
  <c r="T935" i="9" s="1"/>
  <c r="N936" i="9"/>
  <c r="T936" i="9" s="1"/>
  <c r="H881" i="9"/>
  <c r="N881" i="9" s="1"/>
  <c r="T881" i="9" s="1"/>
  <c r="N882" i="9"/>
  <c r="T882" i="9" s="1"/>
  <c r="H897" i="9"/>
  <c r="N897" i="9" s="1"/>
  <c r="T897" i="9" s="1"/>
  <c r="N898" i="9"/>
  <c r="T898" i="9" s="1"/>
  <c r="H913" i="9"/>
  <c r="N913" i="9" s="1"/>
  <c r="T913" i="9" s="1"/>
  <c r="N914" i="9"/>
  <c r="T914" i="9" s="1"/>
  <c r="H857" i="9"/>
  <c r="N857" i="9" s="1"/>
  <c r="T857" i="9" s="1"/>
  <c r="N858" i="9"/>
  <c r="T858" i="9" s="1"/>
  <c r="H817" i="9"/>
  <c r="N817" i="9" s="1"/>
  <c r="T817" i="9" s="1"/>
  <c r="N818" i="9"/>
  <c r="T818" i="9" s="1"/>
  <c r="H833" i="9"/>
  <c r="N833" i="9" s="1"/>
  <c r="T833" i="9" s="1"/>
  <c r="N834" i="9"/>
  <c r="T834" i="9" s="1"/>
  <c r="H796" i="9"/>
  <c r="N796" i="9" s="1"/>
  <c r="T796" i="9" s="1"/>
  <c r="N797" i="9"/>
  <c r="T797" i="9" s="1"/>
  <c r="H732" i="9"/>
  <c r="N732" i="9" s="1"/>
  <c r="T732" i="9" s="1"/>
  <c r="N733" i="9"/>
  <c r="T733" i="9" s="1"/>
  <c r="H748" i="9"/>
  <c r="N748" i="9" s="1"/>
  <c r="T748" i="9" s="1"/>
  <c r="N749" i="9"/>
  <c r="T749" i="9" s="1"/>
  <c r="H683" i="9"/>
  <c r="N684" i="9"/>
  <c r="T684" i="9" s="1"/>
  <c r="H699" i="9"/>
  <c r="N699" i="9" s="1"/>
  <c r="T699" i="9" s="1"/>
  <c r="N700" i="9"/>
  <c r="T700" i="9" s="1"/>
  <c r="H715" i="9"/>
  <c r="N715" i="9" s="1"/>
  <c r="T715" i="9" s="1"/>
  <c r="N716" i="9"/>
  <c r="T716" i="9" s="1"/>
  <c r="H677" i="9"/>
  <c r="N677" i="9" s="1"/>
  <c r="T677" i="9" s="1"/>
  <c r="N678" i="9"/>
  <c r="T678" i="9" s="1"/>
  <c r="G788" i="9"/>
  <c r="M788" i="9" s="1"/>
  <c r="S788" i="9" s="1"/>
  <c r="M789" i="9"/>
  <c r="S789" i="9" s="1"/>
  <c r="G804" i="9"/>
  <c r="M804" i="9" s="1"/>
  <c r="S804" i="9" s="1"/>
  <c r="M805" i="9"/>
  <c r="S805" i="9" s="1"/>
  <c r="G740" i="9"/>
  <c r="M740" i="9" s="1"/>
  <c r="S740" i="9" s="1"/>
  <c r="M741" i="9"/>
  <c r="S741" i="9" s="1"/>
  <c r="G756" i="9"/>
  <c r="M756" i="9" s="1"/>
  <c r="S756" i="9" s="1"/>
  <c r="M757" i="9"/>
  <c r="S757" i="9" s="1"/>
  <c r="G691" i="9"/>
  <c r="M691" i="9" s="1"/>
  <c r="S691" i="9" s="1"/>
  <c r="M692" i="9"/>
  <c r="S692" i="9" s="1"/>
  <c r="H711" i="9"/>
  <c r="N711" i="9" s="1"/>
  <c r="T711" i="9" s="1"/>
  <c r="N712" i="9"/>
  <c r="T712" i="9" s="1"/>
  <c r="H673" i="9"/>
  <c r="N674" i="9"/>
  <c r="T674" i="9" s="1"/>
  <c r="H707" i="9"/>
  <c r="N707" i="9" s="1"/>
  <c r="T707" i="9" s="1"/>
  <c r="N708" i="9"/>
  <c r="T708" i="9" s="1"/>
  <c r="G1258" i="9"/>
  <c r="G1221" i="9"/>
  <c r="M1221" i="9" s="1"/>
  <c r="S1221" i="9" s="1"/>
  <c r="M1222" i="9"/>
  <c r="S1222" i="9" s="1"/>
  <c r="G1183" i="9"/>
  <c r="M1183" i="9" s="1"/>
  <c r="S1183" i="9" s="1"/>
  <c r="M1184" i="9"/>
  <c r="S1184" i="9" s="1"/>
  <c r="H1127" i="9"/>
  <c r="N1127" i="9" s="1"/>
  <c r="T1127" i="9" s="1"/>
  <c r="N1128" i="9"/>
  <c r="T1128" i="9" s="1"/>
  <c r="H1066" i="9"/>
  <c r="N1066" i="9" s="1"/>
  <c r="T1066" i="9" s="1"/>
  <c r="N1067" i="9"/>
  <c r="T1067" i="9" s="1"/>
  <c r="G897" i="9"/>
  <c r="M897" i="9" s="1"/>
  <c r="S897" i="9" s="1"/>
  <c r="M898" i="9"/>
  <c r="S898" i="9" s="1"/>
  <c r="H821" i="9"/>
  <c r="N821" i="9" s="1"/>
  <c r="T821" i="9" s="1"/>
  <c r="N822" i="9"/>
  <c r="T822" i="9" s="1"/>
  <c r="G796" i="9"/>
  <c r="M796" i="9" s="1"/>
  <c r="S796" i="9" s="1"/>
  <c r="M797" i="9"/>
  <c r="S797" i="9" s="1"/>
  <c r="G732" i="9"/>
  <c r="M732" i="9" s="1"/>
  <c r="S732" i="9" s="1"/>
  <c r="M733" i="9"/>
  <c r="S733" i="9" s="1"/>
  <c r="G683" i="9"/>
  <c r="M684" i="9"/>
  <c r="S684" i="9" s="1"/>
  <c r="H719" i="9"/>
  <c r="N719" i="9" s="1"/>
  <c r="T719" i="9" s="1"/>
  <c r="N720" i="9"/>
  <c r="T720" i="9" s="1"/>
  <c r="F605" i="9"/>
  <c r="H605" i="9"/>
  <c r="G605" i="9"/>
  <c r="G568" i="9"/>
  <c r="H568" i="9"/>
  <c r="F568" i="9"/>
  <c r="G571" i="9"/>
  <c r="H571" i="9"/>
  <c r="F571" i="9"/>
  <c r="G575" i="9"/>
  <c r="H575" i="9"/>
  <c r="F575" i="9"/>
  <c r="G578" i="9"/>
  <c r="H578" i="9"/>
  <c r="F578" i="9"/>
  <c r="G527" i="9"/>
  <c r="H527" i="9"/>
  <c r="F527" i="9"/>
  <c r="G530" i="9"/>
  <c r="H530" i="9"/>
  <c r="F530" i="9"/>
  <c r="G534" i="9"/>
  <c r="H534" i="9"/>
  <c r="F534" i="9"/>
  <c r="G537" i="9"/>
  <c r="H537" i="9"/>
  <c r="F537" i="9"/>
  <c r="G541" i="9"/>
  <c r="H541" i="9"/>
  <c r="F541" i="9"/>
  <c r="G544" i="9"/>
  <c r="H544" i="9"/>
  <c r="F544" i="9"/>
  <c r="G548" i="9"/>
  <c r="H548" i="9"/>
  <c r="F548" i="9"/>
  <c r="G552" i="9"/>
  <c r="H552" i="9"/>
  <c r="F552" i="9"/>
  <c r="G556" i="9"/>
  <c r="H556" i="9"/>
  <c r="F556" i="9"/>
  <c r="G512" i="9"/>
  <c r="H512" i="9"/>
  <c r="F512" i="9"/>
  <c r="G515" i="9"/>
  <c r="H515" i="9"/>
  <c r="F515" i="9"/>
  <c r="G519" i="9"/>
  <c r="H519" i="9"/>
  <c r="F519" i="9"/>
  <c r="G522" i="9"/>
  <c r="H522" i="9"/>
  <c r="F522" i="9"/>
  <c r="G466" i="9"/>
  <c r="H466" i="9"/>
  <c r="F466" i="9"/>
  <c r="G469" i="9"/>
  <c r="H469" i="9"/>
  <c r="F469" i="9"/>
  <c r="G473" i="9"/>
  <c r="H473" i="9"/>
  <c r="F473" i="9"/>
  <c r="G481" i="9"/>
  <c r="H481" i="9"/>
  <c r="F481" i="9"/>
  <c r="G475" i="9"/>
  <c r="M475" i="9" s="1"/>
  <c r="S475" i="9" s="1"/>
  <c r="H475" i="9"/>
  <c r="N475" i="9" s="1"/>
  <c r="T475" i="9" s="1"/>
  <c r="F475" i="9"/>
  <c r="L475" i="9" s="1"/>
  <c r="R475" i="9" s="1"/>
  <c r="G486" i="9"/>
  <c r="H486" i="9"/>
  <c r="F486" i="9"/>
  <c r="G494" i="9"/>
  <c r="H494" i="9"/>
  <c r="F494" i="9"/>
  <c r="H500" i="9"/>
  <c r="H497" i="9" s="1"/>
  <c r="G500" i="9"/>
  <c r="G497" i="9" s="1"/>
  <c r="F500" i="9"/>
  <c r="F497" i="9" s="1"/>
  <c r="G504" i="9"/>
  <c r="M504" i="9" s="1"/>
  <c r="S504" i="9" s="1"/>
  <c r="H504" i="9"/>
  <c r="N504" i="9" s="1"/>
  <c r="T504" i="9" s="1"/>
  <c r="F504" i="9"/>
  <c r="L504" i="9" s="1"/>
  <c r="R504" i="9" s="1"/>
  <c r="G506" i="9"/>
  <c r="M506" i="9" s="1"/>
  <c r="S506" i="9" s="1"/>
  <c r="H506" i="9"/>
  <c r="N506" i="9" s="1"/>
  <c r="T506" i="9" s="1"/>
  <c r="F506" i="9"/>
  <c r="L506" i="9" s="1"/>
  <c r="R506" i="9" s="1"/>
  <c r="G439" i="9"/>
  <c r="H439" i="9"/>
  <c r="F439" i="9"/>
  <c r="G442" i="9"/>
  <c r="M442" i="9" s="1"/>
  <c r="S442" i="9" s="1"/>
  <c r="H442" i="9"/>
  <c r="N442" i="9" s="1"/>
  <c r="T442" i="9" s="1"/>
  <c r="F442" i="9"/>
  <c r="L442" i="9" s="1"/>
  <c r="R442" i="9" s="1"/>
  <c r="G444" i="9"/>
  <c r="M444" i="9" s="1"/>
  <c r="S444" i="9" s="1"/>
  <c r="H444" i="9"/>
  <c r="N444" i="9" s="1"/>
  <c r="T444" i="9" s="1"/>
  <c r="F444" i="9"/>
  <c r="L444" i="9" s="1"/>
  <c r="R444" i="9" s="1"/>
  <c r="G449" i="9"/>
  <c r="H449" i="9"/>
  <c r="F449" i="9"/>
  <c r="G453" i="9"/>
  <c r="H453" i="9"/>
  <c r="F453" i="9"/>
  <c r="G457" i="9"/>
  <c r="H457" i="9"/>
  <c r="F457" i="9"/>
  <c r="G411" i="9"/>
  <c r="H411" i="9"/>
  <c r="F411" i="9"/>
  <c r="G415" i="9"/>
  <c r="H415" i="9"/>
  <c r="F415" i="9"/>
  <c r="G418" i="9"/>
  <c r="H418" i="9"/>
  <c r="F418" i="9"/>
  <c r="G429" i="9"/>
  <c r="H429" i="9"/>
  <c r="F429" i="9"/>
  <c r="G433" i="9"/>
  <c r="H433" i="9"/>
  <c r="F433" i="9"/>
  <c r="G405" i="9"/>
  <c r="H405" i="9"/>
  <c r="F405" i="9"/>
  <c r="G400" i="9"/>
  <c r="H400" i="9"/>
  <c r="F400" i="9"/>
  <c r="G380" i="9"/>
  <c r="H380" i="9"/>
  <c r="F380" i="9"/>
  <c r="G384" i="9"/>
  <c r="H384" i="9"/>
  <c r="F384" i="9"/>
  <c r="G387" i="9"/>
  <c r="H387" i="9"/>
  <c r="F387" i="9"/>
  <c r="G391" i="9"/>
  <c r="H391" i="9"/>
  <c r="F391" i="9"/>
  <c r="G395" i="9"/>
  <c r="H395" i="9"/>
  <c r="F395" i="9"/>
  <c r="G371" i="9"/>
  <c r="M371" i="9" s="1"/>
  <c r="S371" i="9" s="1"/>
  <c r="H371" i="9"/>
  <c r="N371" i="9" s="1"/>
  <c r="T371" i="9" s="1"/>
  <c r="F371" i="9"/>
  <c r="L371" i="9" s="1"/>
  <c r="R371" i="9" s="1"/>
  <c r="G373" i="9"/>
  <c r="M373" i="9" s="1"/>
  <c r="S373" i="9" s="1"/>
  <c r="H373" i="9"/>
  <c r="N373" i="9" s="1"/>
  <c r="T373" i="9" s="1"/>
  <c r="F373" i="9"/>
  <c r="L373" i="9" s="1"/>
  <c r="R373" i="9" s="1"/>
  <c r="G364" i="9"/>
  <c r="M364" i="9" s="1"/>
  <c r="S364" i="9" s="1"/>
  <c r="H364" i="9"/>
  <c r="N364" i="9" s="1"/>
  <c r="T364" i="9" s="1"/>
  <c r="F364" i="9"/>
  <c r="L364" i="9" s="1"/>
  <c r="R364" i="9" s="1"/>
  <c r="G366" i="9"/>
  <c r="M366" i="9" s="1"/>
  <c r="S366" i="9" s="1"/>
  <c r="H366" i="9"/>
  <c r="N366" i="9" s="1"/>
  <c r="T366" i="9" s="1"/>
  <c r="F366" i="9"/>
  <c r="L366" i="9" s="1"/>
  <c r="R366" i="9" s="1"/>
  <c r="G357" i="9"/>
  <c r="M357" i="9" s="1"/>
  <c r="S357" i="9" s="1"/>
  <c r="H357" i="9"/>
  <c r="N357" i="9" s="1"/>
  <c r="T357" i="9" s="1"/>
  <c r="F357" i="9"/>
  <c r="L357" i="9" s="1"/>
  <c r="R357" i="9" s="1"/>
  <c r="G359" i="9"/>
  <c r="M359" i="9" s="1"/>
  <c r="S359" i="9" s="1"/>
  <c r="H359" i="9"/>
  <c r="N359" i="9" s="1"/>
  <c r="T359" i="9" s="1"/>
  <c r="F359" i="9"/>
  <c r="L359" i="9" s="1"/>
  <c r="R359" i="9" s="1"/>
  <c r="G342" i="9"/>
  <c r="H342" i="9"/>
  <c r="F342" i="9"/>
  <c r="G345" i="9"/>
  <c r="M345" i="9" s="1"/>
  <c r="S345" i="9" s="1"/>
  <c r="H345" i="9"/>
  <c r="N345" i="9" s="1"/>
  <c r="T345" i="9" s="1"/>
  <c r="F345" i="9"/>
  <c r="L345" i="9" s="1"/>
  <c r="R345" i="9" s="1"/>
  <c r="G347" i="9"/>
  <c r="M347" i="9" s="1"/>
  <c r="S347" i="9" s="1"/>
  <c r="H347" i="9"/>
  <c r="N347" i="9" s="1"/>
  <c r="T347" i="9" s="1"/>
  <c r="F347" i="9"/>
  <c r="L347" i="9" s="1"/>
  <c r="R347" i="9" s="1"/>
  <c r="G349" i="9"/>
  <c r="M349" i="9" s="1"/>
  <c r="S349" i="9" s="1"/>
  <c r="H349" i="9"/>
  <c r="N349" i="9" s="1"/>
  <c r="T349" i="9" s="1"/>
  <c r="F349" i="9"/>
  <c r="L349" i="9" s="1"/>
  <c r="R349" i="9" s="1"/>
  <c r="G352" i="9"/>
  <c r="H352" i="9"/>
  <c r="F352" i="9"/>
  <c r="G321" i="9"/>
  <c r="H321" i="9"/>
  <c r="F321" i="9"/>
  <c r="G325" i="9"/>
  <c r="H325" i="9"/>
  <c r="F325" i="9"/>
  <c r="G329" i="9"/>
  <c r="M329" i="9" s="1"/>
  <c r="S329" i="9" s="1"/>
  <c r="H329" i="9"/>
  <c r="N329" i="9" s="1"/>
  <c r="T329" i="9" s="1"/>
  <c r="F329" i="9"/>
  <c r="L329" i="9" s="1"/>
  <c r="R329" i="9" s="1"/>
  <c r="G333" i="9"/>
  <c r="M333" i="9" s="1"/>
  <c r="S333" i="9" s="1"/>
  <c r="H333" i="9"/>
  <c r="N333" i="9" s="1"/>
  <c r="T333" i="9" s="1"/>
  <c r="F333" i="9"/>
  <c r="L333" i="9" s="1"/>
  <c r="R333" i="9" s="1"/>
  <c r="G265" i="9"/>
  <c r="H265" i="9"/>
  <c r="F265" i="9"/>
  <c r="G268" i="9"/>
  <c r="H268" i="9"/>
  <c r="F268" i="9"/>
  <c r="G272" i="9"/>
  <c r="H272" i="9"/>
  <c r="F272" i="9"/>
  <c r="G276" i="9"/>
  <c r="H276" i="9"/>
  <c r="F276" i="9"/>
  <c r="G279" i="9"/>
  <c r="M279" i="9" s="1"/>
  <c r="S279" i="9" s="1"/>
  <c r="H279" i="9"/>
  <c r="N279" i="9" s="1"/>
  <c r="T279" i="9" s="1"/>
  <c r="F279" i="9"/>
  <c r="L279" i="9" s="1"/>
  <c r="R279" i="9" s="1"/>
  <c r="G281" i="9"/>
  <c r="M281" i="9" s="1"/>
  <c r="S281" i="9" s="1"/>
  <c r="H281" i="9"/>
  <c r="N281" i="9" s="1"/>
  <c r="T281" i="9" s="1"/>
  <c r="F281" i="9"/>
  <c r="L281" i="9" s="1"/>
  <c r="R281" i="9" s="1"/>
  <c r="G285" i="9"/>
  <c r="H285" i="9"/>
  <c r="F285" i="9"/>
  <c r="G288" i="9"/>
  <c r="M288" i="9" s="1"/>
  <c r="S288" i="9" s="1"/>
  <c r="H288" i="9"/>
  <c r="N288" i="9" s="1"/>
  <c r="T288" i="9" s="1"/>
  <c r="F288" i="9"/>
  <c r="L288" i="9" s="1"/>
  <c r="R288" i="9" s="1"/>
  <c r="G290" i="9"/>
  <c r="M290" i="9" s="1"/>
  <c r="S290" i="9" s="1"/>
  <c r="H290" i="9"/>
  <c r="N290" i="9" s="1"/>
  <c r="T290" i="9" s="1"/>
  <c r="F290" i="9"/>
  <c r="L290" i="9" s="1"/>
  <c r="R290" i="9" s="1"/>
  <c r="G294" i="9"/>
  <c r="H294" i="9"/>
  <c r="F294" i="9"/>
  <c r="G298" i="9"/>
  <c r="H298" i="9"/>
  <c r="F298" i="9"/>
  <c r="G301" i="9"/>
  <c r="H301" i="9"/>
  <c r="F301" i="9"/>
  <c r="G305" i="9"/>
  <c r="H305" i="9"/>
  <c r="F305" i="9"/>
  <c r="G308" i="9"/>
  <c r="H308" i="9"/>
  <c r="F308" i="9"/>
  <c r="G312" i="9"/>
  <c r="H312" i="9"/>
  <c r="F312" i="9"/>
  <c r="G316" i="9"/>
  <c r="H316" i="9"/>
  <c r="F316" i="9"/>
  <c r="N1200" i="9" l="1"/>
  <c r="T1200" i="9" s="1"/>
  <c r="H1199" i="9"/>
  <c r="N1199" i="9" s="1"/>
  <c r="T1199" i="9" s="1"/>
  <c r="L1200" i="9"/>
  <c r="R1200" i="9" s="1"/>
  <c r="F1199" i="9"/>
  <c r="L1199" i="9" s="1"/>
  <c r="R1199" i="9" s="1"/>
  <c r="L473" i="9"/>
  <c r="R473" i="9" s="1"/>
  <c r="F472" i="9"/>
  <c r="N473" i="9"/>
  <c r="T473" i="9" s="1"/>
  <c r="H472" i="9"/>
  <c r="M473" i="9"/>
  <c r="S473" i="9" s="1"/>
  <c r="G472" i="9"/>
  <c r="M1200" i="9"/>
  <c r="S1200" i="9" s="1"/>
  <c r="G1199" i="9"/>
  <c r="M1199" i="9" s="1"/>
  <c r="S1199" i="9" s="1"/>
  <c r="G663" i="9"/>
  <c r="M663" i="9" s="1"/>
  <c r="S663" i="9" s="1"/>
  <c r="L765" i="9"/>
  <c r="R765" i="9" s="1"/>
  <c r="L640" i="9"/>
  <c r="R640" i="9" s="1"/>
  <c r="F950" i="9"/>
  <c r="L950" i="9" s="1"/>
  <c r="R950" i="9" s="1"/>
  <c r="F846" i="9"/>
  <c r="L846" i="9" s="1"/>
  <c r="R846" i="9" s="1"/>
  <c r="F1039" i="9"/>
  <c r="L1039" i="9" s="1"/>
  <c r="R1039" i="9" s="1"/>
  <c r="F1020" i="9"/>
  <c r="L1020" i="9" s="1"/>
  <c r="R1020" i="9" s="1"/>
  <c r="F647" i="9"/>
  <c r="L647" i="9" s="1"/>
  <c r="R647" i="9" s="1"/>
  <c r="L639" i="9"/>
  <c r="R639" i="9" s="1"/>
  <c r="F663" i="9"/>
  <c r="L663" i="9" s="1"/>
  <c r="R663" i="9" s="1"/>
  <c r="F621" i="9"/>
  <c r="L621" i="9" s="1"/>
  <c r="R621" i="9" s="1"/>
  <c r="F1108" i="9"/>
  <c r="L1108" i="9" s="1"/>
  <c r="R1108" i="9" s="1"/>
  <c r="L1318" i="9"/>
  <c r="R1318" i="9" s="1"/>
  <c r="F1317" i="9"/>
  <c r="L1317" i="9" s="1"/>
  <c r="R1317" i="9" s="1"/>
  <c r="L728" i="9"/>
  <c r="R728" i="9" s="1"/>
  <c r="F727" i="9"/>
  <c r="L727" i="9" s="1"/>
  <c r="R727" i="9" s="1"/>
  <c r="F610" i="9"/>
  <c r="L610" i="9" s="1"/>
  <c r="R610" i="9" s="1"/>
  <c r="L611" i="9"/>
  <c r="R611" i="9" s="1"/>
  <c r="F593" i="9"/>
  <c r="L593" i="9" s="1"/>
  <c r="R593" i="9" s="1"/>
  <c r="L594" i="9"/>
  <c r="R594" i="9" s="1"/>
  <c r="L586" i="9"/>
  <c r="R586" i="9" s="1"/>
  <c r="L587" i="9"/>
  <c r="R587" i="9" s="1"/>
  <c r="F940" i="9"/>
  <c r="L940" i="9" s="1"/>
  <c r="R940" i="9" s="1"/>
  <c r="L941" i="9"/>
  <c r="R941" i="9" s="1"/>
  <c r="L1304" i="9"/>
  <c r="R1304" i="9" s="1"/>
  <c r="F1295" i="9"/>
  <c r="L1295" i="9" s="1"/>
  <c r="R1295" i="9" s="1"/>
  <c r="F284" i="9"/>
  <c r="L284" i="9" s="1"/>
  <c r="R284" i="9" s="1"/>
  <c r="L285" i="9"/>
  <c r="R285" i="9" s="1"/>
  <c r="F271" i="9"/>
  <c r="L272" i="9"/>
  <c r="R272" i="9" s="1"/>
  <c r="F386" i="9"/>
  <c r="L386" i="9" s="1"/>
  <c r="R386" i="9" s="1"/>
  <c r="L387" i="9"/>
  <c r="R387" i="9" s="1"/>
  <c r="F414" i="9"/>
  <c r="L414" i="9" s="1"/>
  <c r="R414" i="9" s="1"/>
  <c r="L415" i="9"/>
  <c r="R415" i="9" s="1"/>
  <c r="F448" i="9"/>
  <c r="L449" i="9"/>
  <c r="R449" i="9" s="1"/>
  <c r="F485" i="9"/>
  <c r="L486" i="9"/>
  <c r="R486" i="9" s="1"/>
  <c r="G480" i="9"/>
  <c r="M480" i="9" s="1"/>
  <c r="S480" i="9" s="1"/>
  <c r="M481" i="9"/>
  <c r="S481" i="9" s="1"/>
  <c r="F468" i="9"/>
  <c r="L468" i="9" s="1"/>
  <c r="R468" i="9" s="1"/>
  <c r="L469" i="9"/>
  <c r="R469" i="9" s="1"/>
  <c r="F533" i="9"/>
  <c r="L533" i="9" s="1"/>
  <c r="R533" i="9" s="1"/>
  <c r="L534" i="9"/>
  <c r="R534" i="9" s="1"/>
  <c r="F598" i="9"/>
  <c r="L605" i="9"/>
  <c r="R605" i="9" s="1"/>
  <c r="F315" i="9"/>
  <c r="L316" i="9"/>
  <c r="R316" i="9" s="1"/>
  <c r="F300" i="9"/>
  <c r="L300" i="9" s="1"/>
  <c r="R300" i="9" s="1"/>
  <c r="L301" i="9"/>
  <c r="R301" i="9" s="1"/>
  <c r="F275" i="9"/>
  <c r="L275" i="9" s="1"/>
  <c r="R275" i="9" s="1"/>
  <c r="L276" i="9"/>
  <c r="R276" i="9" s="1"/>
  <c r="G324" i="9"/>
  <c r="M324" i="9" s="1"/>
  <c r="S324" i="9" s="1"/>
  <c r="M325" i="9"/>
  <c r="S325" i="9" s="1"/>
  <c r="F351" i="9"/>
  <c r="L351" i="9" s="1"/>
  <c r="R351" i="9" s="1"/>
  <c r="L352" i="9"/>
  <c r="R352" i="9" s="1"/>
  <c r="F341" i="9"/>
  <c r="L341" i="9" s="1"/>
  <c r="R341" i="9" s="1"/>
  <c r="L342" i="9"/>
  <c r="R342" i="9" s="1"/>
  <c r="F390" i="9"/>
  <c r="L391" i="9"/>
  <c r="R391" i="9" s="1"/>
  <c r="F399" i="9"/>
  <c r="L400" i="9"/>
  <c r="R400" i="9" s="1"/>
  <c r="F417" i="9"/>
  <c r="L417" i="9" s="1"/>
  <c r="R417" i="9" s="1"/>
  <c r="L418" i="9"/>
  <c r="R418" i="9" s="1"/>
  <c r="F452" i="9"/>
  <c r="L453" i="9"/>
  <c r="R453" i="9" s="1"/>
  <c r="F438" i="9"/>
  <c r="L438" i="9" s="1"/>
  <c r="R438" i="9" s="1"/>
  <c r="L439" i="9"/>
  <c r="R439" i="9" s="1"/>
  <c r="F493" i="9"/>
  <c r="L494" i="9"/>
  <c r="R494" i="9" s="1"/>
  <c r="H468" i="9"/>
  <c r="N468" i="9" s="1"/>
  <c r="T468" i="9" s="1"/>
  <c r="N469" i="9"/>
  <c r="T469" i="9" s="1"/>
  <c r="F518" i="9"/>
  <c r="L518" i="9" s="1"/>
  <c r="R518" i="9" s="1"/>
  <c r="L519" i="9"/>
  <c r="R519" i="9" s="1"/>
  <c r="F551" i="9"/>
  <c r="L552" i="9"/>
  <c r="R552" i="9" s="1"/>
  <c r="F536" i="9"/>
  <c r="L536" i="9" s="1"/>
  <c r="R536" i="9" s="1"/>
  <c r="L537" i="9"/>
  <c r="R537" i="9" s="1"/>
  <c r="F577" i="9"/>
  <c r="L577" i="9" s="1"/>
  <c r="R577" i="9" s="1"/>
  <c r="L578" i="9"/>
  <c r="R578" i="9" s="1"/>
  <c r="F979" i="9"/>
  <c r="L979" i="9" s="1"/>
  <c r="R979" i="9" s="1"/>
  <c r="N951" i="9"/>
  <c r="T951" i="9" s="1"/>
  <c r="H950" i="9"/>
  <c r="N950" i="9" s="1"/>
  <c r="T950" i="9" s="1"/>
  <c r="M951" i="9"/>
  <c r="S951" i="9" s="1"/>
  <c r="G950" i="9"/>
  <c r="M950" i="9" s="1"/>
  <c r="S950" i="9" s="1"/>
  <c r="L1258" i="9"/>
  <c r="R1258" i="9" s="1"/>
  <c r="F1257" i="9"/>
  <c r="L1257" i="9" s="1"/>
  <c r="R1257" i="9" s="1"/>
  <c r="F1097" i="9"/>
  <c r="L1098" i="9"/>
  <c r="R1098" i="9" s="1"/>
  <c r="L1230" i="9"/>
  <c r="R1230" i="9" s="1"/>
  <c r="F1229" i="9"/>
  <c r="L1229" i="9" s="1"/>
  <c r="R1229" i="9" s="1"/>
  <c r="L1058" i="9"/>
  <c r="R1058" i="9" s="1"/>
  <c r="F1057" i="9"/>
  <c r="L1057" i="9" s="1"/>
  <c r="R1057" i="9" s="1"/>
  <c r="F776" i="9"/>
  <c r="F297" i="9"/>
  <c r="L297" i="9" s="1"/>
  <c r="R297" i="9" s="1"/>
  <c r="L298" i="9"/>
  <c r="R298" i="9" s="1"/>
  <c r="F404" i="9"/>
  <c r="L405" i="9"/>
  <c r="R405" i="9" s="1"/>
  <c r="F514" i="9"/>
  <c r="L514" i="9" s="1"/>
  <c r="R514" i="9" s="1"/>
  <c r="L515" i="9"/>
  <c r="R515" i="9" s="1"/>
  <c r="F304" i="9"/>
  <c r="L304" i="9" s="1"/>
  <c r="R304" i="9" s="1"/>
  <c r="L305" i="9"/>
  <c r="R305" i="9" s="1"/>
  <c r="F264" i="9"/>
  <c r="L264" i="9" s="1"/>
  <c r="R264" i="9" s="1"/>
  <c r="L265" i="9"/>
  <c r="R265" i="9" s="1"/>
  <c r="F320" i="9"/>
  <c r="L321" i="9"/>
  <c r="R321" i="9" s="1"/>
  <c r="F394" i="9"/>
  <c r="L395" i="9"/>
  <c r="R395" i="9" s="1"/>
  <c r="G468" i="9"/>
  <c r="M468" i="9" s="1"/>
  <c r="S468" i="9" s="1"/>
  <c r="M469" i="9"/>
  <c r="S469" i="9" s="1"/>
  <c r="F1014" i="9"/>
  <c r="L1014" i="9" s="1"/>
  <c r="R1014" i="9" s="1"/>
  <c r="L1015" i="9"/>
  <c r="R1015" i="9" s="1"/>
  <c r="F918" i="9"/>
  <c r="L923" i="9"/>
  <c r="R923" i="9" s="1"/>
  <c r="F1102" i="9"/>
  <c r="L1102" i="9" s="1"/>
  <c r="R1102" i="9" s="1"/>
  <c r="L1103" i="9"/>
  <c r="R1103" i="9" s="1"/>
  <c r="L683" i="9"/>
  <c r="R683" i="9" s="1"/>
  <c r="F682" i="9"/>
  <c r="L1348" i="9"/>
  <c r="R1348" i="9" s="1"/>
  <c r="F1347" i="9"/>
  <c r="L1347" i="9" s="1"/>
  <c r="R1347" i="9" s="1"/>
  <c r="F311" i="9"/>
  <c r="L312" i="9"/>
  <c r="R312" i="9" s="1"/>
  <c r="H324" i="9"/>
  <c r="N324" i="9" s="1"/>
  <c r="T324" i="9" s="1"/>
  <c r="N325" i="9"/>
  <c r="T325" i="9" s="1"/>
  <c r="F547" i="9"/>
  <c r="L548" i="9"/>
  <c r="R548" i="9" s="1"/>
  <c r="F574" i="9"/>
  <c r="L574" i="9" s="1"/>
  <c r="R574" i="9" s="1"/>
  <c r="L575" i="9"/>
  <c r="R575" i="9" s="1"/>
  <c r="F379" i="9"/>
  <c r="L380" i="9"/>
  <c r="R380" i="9" s="1"/>
  <c r="F428" i="9"/>
  <c r="L429" i="9"/>
  <c r="R429" i="9" s="1"/>
  <c r="F456" i="9"/>
  <c r="L457" i="9"/>
  <c r="R457" i="9" s="1"/>
  <c r="F480" i="9"/>
  <c r="L480" i="9" s="1"/>
  <c r="R480" i="9" s="1"/>
  <c r="L481" i="9"/>
  <c r="R481" i="9" s="1"/>
  <c r="F521" i="9"/>
  <c r="L521" i="9" s="1"/>
  <c r="R521" i="9" s="1"/>
  <c r="L522" i="9"/>
  <c r="R522" i="9" s="1"/>
  <c r="F555" i="9"/>
  <c r="L556" i="9"/>
  <c r="R556" i="9" s="1"/>
  <c r="F540" i="9"/>
  <c r="L540" i="9" s="1"/>
  <c r="R540" i="9" s="1"/>
  <c r="L541" i="9"/>
  <c r="R541" i="9" s="1"/>
  <c r="F526" i="9"/>
  <c r="L526" i="9" s="1"/>
  <c r="R526" i="9" s="1"/>
  <c r="L527" i="9"/>
  <c r="R527" i="9" s="1"/>
  <c r="F567" i="9"/>
  <c r="L567" i="9" s="1"/>
  <c r="R567" i="9" s="1"/>
  <c r="L568" i="9"/>
  <c r="R568" i="9" s="1"/>
  <c r="F307" i="9"/>
  <c r="L307" i="9" s="1"/>
  <c r="R307" i="9" s="1"/>
  <c r="L308" i="9"/>
  <c r="R308" i="9" s="1"/>
  <c r="F293" i="9"/>
  <c r="L294" i="9"/>
  <c r="R294" i="9" s="1"/>
  <c r="F267" i="9"/>
  <c r="L267" i="9" s="1"/>
  <c r="R267" i="9" s="1"/>
  <c r="L268" i="9"/>
  <c r="R268" i="9" s="1"/>
  <c r="F324" i="9"/>
  <c r="L324" i="9" s="1"/>
  <c r="R324" i="9" s="1"/>
  <c r="L325" i="9"/>
  <c r="R325" i="9" s="1"/>
  <c r="F383" i="9"/>
  <c r="L383" i="9" s="1"/>
  <c r="R383" i="9" s="1"/>
  <c r="L384" i="9"/>
  <c r="R384" i="9" s="1"/>
  <c r="F432" i="9"/>
  <c r="L433" i="9"/>
  <c r="R433" i="9" s="1"/>
  <c r="F410" i="9"/>
  <c r="L411" i="9"/>
  <c r="R411" i="9" s="1"/>
  <c r="H480" i="9"/>
  <c r="N480" i="9" s="1"/>
  <c r="T480" i="9" s="1"/>
  <c r="N481" i="9"/>
  <c r="T481" i="9" s="1"/>
  <c r="F465" i="9"/>
  <c r="L465" i="9" s="1"/>
  <c r="R465" i="9" s="1"/>
  <c r="L466" i="9"/>
  <c r="R466" i="9" s="1"/>
  <c r="F511" i="9"/>
  <c r="L511" i="9" s="1"/>
  <c r="R511" i="9" s="1"/>
  <c r="L512" i="9"/>
  <c r="R512" i="9" s="1"/>
  <c r="F543" i="9"/>
  <c r="L543" i="9" s="1"/>
  <c r="R543" i="9" s="1"/>
  <c r="L544" i="9"/>
  <c r="R544" i="9" s="1"/>
  <c r="F529" i="9"/>
  <c r="L529" i="9" s="1"/>
  <c r="R529" i="9" s="1"/>
  <c r="L530" i="9"/>
  <c r="R530" i="9" s="1"/>
  <c r="F570" i="9"/>
  <c r="L570" i="9" s="1"/>
  <c r="R570" i="9" s="1"/>
  <c r="L571" i="9"/>
  <c r="R571" i="9" s="1"/>
  <c r="L869" i="9"/>
  <c r="R869" i="9" s="1"/>
  <c r="F868" i="9"/>
  <c r="L868" i="9" s="1"/>
  <c r="R868" i="9" s="1"/>
  <c r="L673" i="9"/>
  <c r="R673" i="9" s="1"/>
  <c r="F672" i="9"/>
  <c r="L813" i="9"/>
  <c r="R813" i="9" s="1"/>
  <c r="F812" i="9"/>
  <c r="L812" i="9" s="1"/>
  <c r="R812" i="9" s="1"/>
  <c r="L1179" i="9"/>
  <c r="R1179" i="9" s="1"/>
  <c r="F1178" i="9"/>
  <c r="L1178" i="9" s="1"/>
  <c r="R1178" i="9" s="1"/>
  <c r="F1238" i="9"/>
  <c r="L1238" i="9" s="1"/>
  <c r="R1238" i="9" s="1"/>
  <c r="F634" i="9"/>
  <c r="L634" i="9" s="1"/>
  <c r="R634" i="9" s="1"/>
  <c r="L635" i="9"/>
  <c r="R635" i="9" s="1"/>
  <c r="F582" i="9"/>
  <c r="L583" i="9"/>
  <c r="R583" i="9" s="1"/>
  <c r="H639" i="9"/>
  <c r="N639" i="9" s="1"/>
  <c r="T639" i="9" s="1"/>
  <c r="N765" i="9"/>
  <c r="T765" i="9" s="1"/>
  <c r="M765" i="9"/>
  <c r="S765" i="9" s="1"/>
  <c r="H1039" i="9"/>
  <c r="N1039" i="9" s="1"/>
  <c r="T1039" i="9" s="1"/>
  <c r="G1039" i="9"/>
  <c r="M1039" i="9" s="1"/>
  <c r="S1039" i="9" s="1"/>
  <c r="G979" i="9"/>
  <c r="M979" i="9" s="1"/>
  <c r="S979" i="9" s="1"/>
  <c r="G846" i="9"/>
  <c r="M846" i="9" s="1"/>
  <c r="S846" i="9" s="1"/>
  <c r="G1020" i="9"/>
  <c r="M1020" i="9" s="1"/>
  <c r="S1020" i="9" s="1"/>
  <c r="N500" i="9"/>
  <c r="T500" i="9" s="1"/>
  <c r="L500" i="9"/>
  <c r="R500" i="9" s="1"/>
  <c r="H621" i="9"/>
  <c r="N621" i="9" s="1"/>
  <c r="T621" i="9" s="1"/>
  <c r="H846" i="9"/>
  <c r="N846" i="9" s="1"/>
  <c r="T846" i="9" s="1"/>
  <c r="M500" i="9"/>
  <c r="S500" i="9" s="1"/>
  <c r="G304" i="9"/>
  <c r="M304" i="9" s="1"/>
  <c r="S304" i="9" s="1"/>
  <c r="M305" i="9"/>
  <c r="S305" i="9" s="1"/>
  <c r="H293" i="9"/>
  <c r="N294" i="9"/>
  <c r="T294" i="9" s="1"/>
  <c r="H267" i="9"/>
  <c r="N267" i="9" s="1"/>
  <c r="T267" i="9" s="1"/>
  <c r="N268" i="9"/>
  <c r="T268" i="9" s="1"/>
  <c r="G320" i="9"/>
  <c r="M321" i="9"/>
  <c r="S321" i="9" s="1"/>
  <c r="G379" i="9"/>
  <c r="M380" i="9"/>
  <c r="S380" i="9" s="1"/>
  <c r="H432" i="9"/>
  <c r="N433" i="9"/>
  <c r="T433" i="9" s="1"/>
  <c r="H410" i="9"/>
  <c r="N411" i="9"/>
  <c r="T411" i="9" s="1"/>
  <c r="G521" i="9"/>
  <c r="M521" i="9" s="1"/>
  <c r="S521" i="9" s="1"/>
  <c r="M522" i="9"/>
  <c r="S522" i="9" s="1"/>
  <c r="H511" i="9"/>
  <c r="N511" i="9" s="1"/>
  <c r="T511" i="9" s="1"/>
  <c r="N512" i="9"/>
  <c r="T512" i="9" s="1"/>
  <c r="G540" i="9"/>
  <c r="M540" i="9" s="1"/>
  <c r="S540" i="9" s="1"/>
  <c r="M541" i="9"/>
  <c r="S541" i="9" s="1"/>
  <c r="G526" i="9"/>
  <c r="M526" i="9" s="1"/>
  <c r="S526" i="9" s="1"/>
  <c r="M527" i="9"/>
  <c r="S527" i="9" s="1"/>
  <c r="G567" i="9"/>
  <c r="M567" i="9" s="1"/>
  <c r="S567" i="9" s="1"/>
  <c r="M568" i="9"/>
  <c r="S568" i="9" s="1"/>
  <c r="N1330" i="9"/>
  <c r="T1330" i="9" s="1"/>
  <c r="H1317" i="9"/>
  <c r="N1317" i="9" s="1"/>
  <c r="T1317" i="9" s="1"/>
  <c r="G1102" i="9"/>
  <c r="M1102" i="9" s="1"/>
  <c r="S1102" i="9" s="1"/>
  <c r="M1103" i="9"/>
  <c r="S1103" i="9" s="1"/>
  <c r="G582" i="9"/>
  <c r="M583" i="9"/>
  <c r="S583" i="9" s="1"/>
  <c r="M1058" i="9"/>
  <c r="S1058" i="9" s="1"/>
  <c r="G1057" i="9"/>
  <c r="M1057" i="9" s="1"/>
  <c r="S1057" i="9" s="1"/>
  <c r="N1179" i="9"/>
  <c r="T1179" i="9" s="1"/>
  <c r="H1178" i="9"/>
  <c r="N1178" i="9" s="1"/>
  <c r="T1178" i="9" s="1"/>
  <c r="G307" i="9"/>
  <c r="M307" i="9" s="1"/>
  <c r="S307" i="9" s="1"/>
  <c r="M308" i="9"/>
  <c r="S308" i="9" s="1"/>
  <c r="G293" i="9"/>
  <c r="M294" i="9"/>
  <c r="S294" i="9" s="1"/>
  <c r="H284" i="9"/>
  <c r="N284" i="9" s="1"/>
  <c r="T284" i="9" s="1"/>
  <c r="N285" i="9"/>
  <c r="T285" i="9" s="1"/>
  <c r="H271" i="9"/>
  <c r="N272" i="9"/>
  <c r="T272" i="9" s="1"/>
  <c r="G383" i="9"/>
  <c r="M383" i="9" s="1"/>
  <c r="S383" i="9" s="1"/>
  <c r="M384" i="9"/>
  <c r="S384" i="9" s="1"/>
  <c r="H404" i="9"/>
  <c r="N405" i="9"/>
  <c r="T405" i="9" s="1"/>
  <c r="H414" i="9"/>
  <c r="N414" i="9" s="1"/>
  <c r="T414" i="9" s="1"/>
  <c r="N415" i="9"/>
  <c r="T415" i="9" s="1"/>
  <c r="G311" i="9"/>
  <c r="M312" i="9"/>
  <c r="S312" i="9" s="1"/>
  <c r="G297" i="9"/>
  <c r="M297" i="9" s="1"/>
  <c r="S297" i="9" s="1"/>
  <c r="M298" i="9"/>
  <c r="S298" i="9" s="1"/>
  <c r="G284" i="9"/>
  <c r="M284" i="9" s="1"/>
  <c r="S284" i="9" s="1"/>
  <c r="M285" i="9"/>
  <c r="S285" i="9" s="1"/>
  <c r="G271" i="9"/>
  <c r="M272" i="9"/>
  <c r="S272" i="9" s="1"/>
  <c r="H351" i="9"/>
  <c r="N351" i="9" s="1"/>
  <c r="T351" i="9" s="1"/>
  <c r="N352" i="9"/>
  <c r="T352" i="9" s="1"/>
  <c r="G386" i="9"/>
  <c r="M386" i="9" s="1"/>
  <c r="S386" i="9" s="1"/>
  <c r="M387" i="9"/>
  <c r="S387" i="9" s="1"/>
  <c r="H399" i="9"/>
  <c r="N400" i="9"/>
  <c r="T400" i="9" s="1"/>
  <c r="G404" i="9"/>
  <c r="M405" i="9"/>
  <c r="S405" i="9" s="1"/>
  <c r="H417" i="9"/>
  <c r="N417" i="9" s="1"/>
  <c r="T417" i="9" s="1"/>
  <c r="N418" i="9"/>
  <c r="T418" i="9" s="1"/>
  <c r="G414" i="9"/>
  <c r="M414" i="9" s="1"/>
  <c r="S414" i="9" s="1"/>
  <c r="M415" i="9"/>
  <c r="S415" i="9" s="1"/>
  <c r="H452" i="9"/>
  <c r="N453" i="9"/>
  <c r="T453" i="9" s="1"/>
  <c r="G448" i="9"/>
  <c r="M449" i="9"/>
  <c r="S449" i="9" s="1"/>
  <c r="G485" i="9"/>
  <c r="M486" i="9"/>
  <c r="S486" i="9" s="1"/>
  <c r="H518" i="9"/>
  <c r="N518" i="9" s="1"/>
  <c r="T518" i="9" s="1"/>
  <c r="N519" i="9"/>
  <c r="T519" i="9" s="1"/>
  <c r="G514" i="9"/>
  <c r="M514" i="9" s="1"/>
  <c r="S514" i="9" s="1"/>
  <c r="M515" i="9"/>
  <c r="S515" i="9" s="1"/>
  <c r="H551" i="9"/>
  <c r="N552" i="9"/>
  <c r="T552" i="9" s="1"/>
  <c r="G547" i="9"/>
  <c r="M548" i="9"/>
  <c r="S548" i="9" s="1"/>
  <c r="G533" i="9"/>
  <c r="M533" i="9" s="1"/>
  <c r="S533" i="9" s="1"/>
  <c r="M534" i="9"/>
  <c r="S534" i="9" s="1"/>
  <c r="H577" i="9"/>
  <c r="N577" i="9" s="1"/>
  <c r="T577" i="9" s="1"/>
  <c r="N578" i="9"/>
  <c r="T578" i="9" s="1"/>
  <c r="G598" i="9"/>
  <c r="M605" i="9"/>
  <c r="S605" i="9" s="1"/>
  <c r="H1108" i="9"/>
  <c r="N1108" i="9" s="1"/>
  <c r="T1108" i="9" s="1"/>
  <c r="N673" i="9"/>
  <c r="T673" i="9" s="1"/>
  <c r="H672" i="9"/>
  <c r="N672" i="9" s="1"/>
  <c r="T672" i="9" s="1"/>
  <c r="N683" i="9"/>
  <c r="T683" i="9" s="1"/>
  <c r="H682" i="9"/>
  <c r="H1014" i="9"/>
  <c r="N1014" i="9" s="1"/>
  <c r="T1014" i="9" s="1"/>
  <c r="N1015" i="9"/>
  <c r="T1015" i="9" s="1"/>
  <c r="G1014" i="9"/>
  <c r="M1014" i="9" s="1"/>
  <c r="S1014" i="9" s="1"/>
  <c r="M1015" i="9"/>
  <c r="S1015" i="9" s="1"/>
  <c r="G315" i="9"/>
  <c r="M316" i="9"/>
  <c r="S316" i="9" s="1"/>
  <c r="H304" i="9"/>
  <c r="N304" i="9" s="1"/>
  <c r="T304" i="9" s="1"/>
  <c r="N305" i="9"/>
  <c r="T305" i="9" s="1"/>
  <c r="G300" i="9"/>
  <c r="M300" i="9" s="1"/>
  <c r="S300" i="9" s="1"/>
  <c r="M301" i="9"/>
  <c r="S301" i="9" s="1"/>
  <c r="G275" i="9"/>
  <c r="M275" i="9" s="1"/>
  <c r="S275" i="9" s="1"/>
  <c r="M276" i="9"/>
  <c r="S276" i="9" s="1"/>
  <c r="H264" i="9"/>
  <c r="N264" i="9" s="1"/>
  <c r="T264" i="9" s="1"/>
  <c r="N265" i="9"/>
  <c r="T265" i="9" s="1"/>
  <c r="H320" i="9"/>
  <c r="N321" i="9"/>
  <c r="T321" i="9" s="1"/>
  <c r="G351" i="9"/>
  <c r="M351" i="9" s="1"/>
  <c r="S351" i="9" s="1"/>
  <c r="M352" i="9"/>
  <c r="S352" i="9" s="1"/>
  <c r="G341" i="9"/>
  <c r="M341" i="9" s="1"/>
  <c r="S341" i="9" s="1"/>
  <c r="M342" i="9"/>
  <c r="S342" i="9" s="1"/>
  <c r="H394" i="9"/>
  <c r="N395" i="9"/>
  <c r="T395" i="9" s="1"/>
  <c r="G390" i="9"/>
  <c r="M391" i="9"/>
  <c r="S391" i="9" s="1"/>
  <c r="H379" i="9"/>
  <c r="N380" i="9"/>
  <c r="T380" i="9" s="1"/>
  <c r="G399" i="9"/>
  <c r="M400" i="9"/>
  <c r="S400" i="9" s="1"/>
  <c r="H428" i="9"/>
  <c r="N429" i="9"/>
  <c r="T429" i="9" s="1"/>
  <c r="G417" i="9"/>
  <c r="M417" i="9" s="1"/>
  <c r="S417" i="9" s="1"/>
  <c r="M418" i="9"/>
  <c r="S418" i="9" s="1"/>
  <c r="H456" i="9"/>
  <c r="N457" i="9"/>
  <c r="T457" i="9" s="1"/>
  <c r="G452" i="9"/>
  <c r="M453" i="9"/>
  <c r="S453" i="9" s="1"/>
  <c r="G438" i="9"/>
  <c r="M438" i="9" s="1"/>
  <c r="S438" i="9" s="1"/>
  <c r="M439" i="9"/>
  <c r="S439" i="9" s="1"/>
  <c r="G493" i="9"/>
  <c r="M494" i="9"/>
  <c r="S494" i="9" s="1"/>
  <c r="H521" i="9"/>
  <c r="N521" i="9" s="1"/>
  <c r="T521" i="9" s="1"/>
  <c r="N522" i="9"/>
  <c r="T522" i="9" s="1"/>
  <c r="G518" i="9"/>
  <c r="M518" i="9" s="1"/>
  <c r="S518" i="9" s="1"/>
  <c r="M519" i="9"/>
  <c r="S519" i="9" s="1"/>
  <c r="H555" i="9"/>
  <c r="N556" i="9"/>
  <c r="T556" i="9" s="1"/>
  <c r="G551" i="9"/>
  <c r="M552" i="9"/>
  <c r="S552" i="9" s="1"/>
  <c r="H540" i="9"/>
  <c r="N540" i="9" s="1"/>
  <c r="T540" i="9" s="1"/>
  <c r="N541" i="9"/>
  <c r="T541" i="9" s="1"/>
  <c r="G536" i="9"/>
  <c r="M536" i="9" s="1"/>
  <c r="S536" i="9" s="1"/>
  <c r="M537" i="9"/>
  <c r="S537" i="9" s="1"/>
  <c r="H526" i="9"/>
  <c r="N526" i="9" s="1"/>
  <c r="T526" i="9" s="1"/>
  <c r="N527" i="9"/>
  <c r="T527" i="9" s="1"/>
  <c r="G577" i="9"/>
  <c r="M577" i="9" s="1"/>
  <c r="S577" i="9" s="1"/>
  <c r="M578" i="9"/>
  <c r="S578" i="9" s="1"/>
  <c r="H567" i="9"/>
  <c r="N567" i="9" s="1"/>
  <c r="T567" i="9" s="1"/>
  <c r="N568" i="9"/>
  <c r="T568" i="9" s="1"/>
  <c r="H598" i="9"/>
  <c r="N605" i="9"/>
  <c r="T605" i="9" s="1"/>
  <c r="H1020" i="9"/>
  <c r="N1020" i="9" s="1"/>
  <c r="T1020" i="9" s="1"/>
  <c r="G1295" i="9"/>
  <c r="M1295" i="9" s="1"/>
  <c r="S1295" i="9" s="1"/>
  <c r="G940" i="9"/>
  <c r="M940" i="9" s="1"/>
  <c r="S940" i="9" s="1"/>
  <c r="M941" i="9"/>
  <c r="S941" i="9" s="1"/>
  <c r="H776" i="9"/>
  <c r="N777" i="9"/>
  <c r="T777" i="9" s="1"/>
  <c r="N1348" i="9"/>
  <c r="T1348" i="9" s="1"/>
  <c r="H1347" i="9"/>
  <c r="N1347" i="9" s="1"/>
  <c r="T1347" i="9" s="1"/>
  <c r="N1258" i="9"/>
  <c r="T1258" i="9" s="1"/>
  <c r="H1257" i="9"/>
  <c r="N1257" i="9" s="1"/>
  <c r="T1257" i="9" s="1"/>
  <c r="H1102" i="9"/>
  <c r="N1102" i="9" s="1"/>
  <c r="T1102" i="9" s="1"/>
  <c r="N1103" i="9"/>
  <c r="T1103" i="9" s="1"/>
  <c r="G1097" i="9"/>
  <c r="M1098" i="9"/>
  <c r="S1098" i="9" s="1"/>
  <c r="M1230" i="9"/>
  <c r="S1230" i="9" s="1"/>
  <c r="G1229" i="9"/>
  <c r="M1229" i="9" s="1"/>
  <c r="S1229" i="9" s="1"/>
  <c r="H307" i="9"/>
  <c r="N307" i="9" s="1"/>
  <c r="T307" i="9" s="1"/>
  <c r="N308" i="9"/>
  <c r="T308" i="9" s="1"/>
  <c r="G264" i="9"/>
  <c r="M264" i="9" s="1"/>
  <c r="S264" i="9" s="1"/>
  <c r="M265" i="9"/>
  <c r="S265" i="9" s="1"/>
  <c r="H383" i="9"/>
  <c r="N383" i="9" s="1"/>
  <c r="T383" i="9" s="1"/>
  <c r="N384" i="9"/>
  <c r="T384" i="9" s="1"/>
  <c r="G428" i="9"/>
  <c r="M429" i="9"/>
  <c r="S429" i="9" s="1"/>
  <c r="G456" i="9"/>
  <c r="M457" i="9"/>
  <c r="S457" i="9" s="1"/>
  <c r="G555" i="9"/>
  <c r="M556" i="9"/>
  <c r="S556" i="9" s="1"/>
  <c r="H529" i="9"/>
  <c r="N529" i="9" s="1"/>
  <c r="T529" i="9" s="1"/>
  <c r="N530" i="9"/>
  <c r="T530" i="9" s="1"/>
  <c r="H663" i="9"/>
  <c r="N664" i="9"/>
  <c r="T664" i="9" s="1"/>
  <c r="N1058" i="9"/>
  <c r="T1058" i="9" s="1"/>
  <c r="H1057" i="9"/>
  <c r="N1057" i="9" s="1"/>
  <c r="T1057" i="9" s="1"/>
  <c r="H582" i="9"/>
  <c r="N583" i="9"/>
  <c r="T583" i="9" s="1"/>
  <c r="M813" i="9"/>
  <c r="S813" i="9" s="1"/>
  <c r="G812" i="9"/>
  <c r="M812" i="9" s="1"/>
  <c r="S812" i="9" s="1"/>
  <c r="N869" i="9"/>
  <c r="T869" i="9" s="1"/>
  <c r="H868" i="9"/>
  <c r="N868" i="9" s="1"/>
  <c r="T868" i="9" s="1"/>
  <c r="M673" i="9"/>
  <c r="S673" i="9" s="1"/>
  <c r="G672" i="9"/>
  <c r="M1179" i="9"/>
  <c r="S1179" i="9" s="1"/>
  <c r="G1178" i="9"/>
  <c r="M1178" i="9" s="1"/>
  <c r="S1178" i="9" s="1"/>
  <c r="G410" i="9"/>
  <c r="M411" i="9"/>
  <c r="S411" i="9" s="1"/>
  <c r="H448" i="9"/>
  <c r="N449" i="9"/>
  <c r="T449" i="9" s="1"/>
  <c r="H485" i="9"/>
  <c r="N486" i="9"/>
  <c r="T486" i="9" s="1"/>
  <c r="G465" i="9"/>
  <c r="M465" i="9" s="1"/>
  <c r="S465" i="9" s="1"/>
  <c r="M466" i="9"/>
  <c r="S466" i="9" s="1"/>
  <c r="H514" i="9"/>
  <c r="N514" i="9" s="1"/>
  <c r="T514" i="9" s="1"/>
  <c r="N515" i="9"/>
  <c r="T515" i="9" s="1"/>
  <c r="G511" i="9"/>
  <c r="M511" i="9" s="1"/>
  <c r="S511" i="9" s="1"/>
  <c r="M512" i="9"/>
  <c r="S512" i="9" s="1"/>
  <c r="H547" i="9"/>
  <c r="N548" i="9"/>
  <c r="T548" i="9" s="1"/>
  <c r="G543" i="9"/>
  <c r="M543" i="9" s="1"/>
  <c r="S543" i="9" s="1"/>
  <c r="M544" i="9"/>
  <c r="S544" i="9" s="1"/>
  <c r="H533" i="9"/>
  <c r="N533" i="9" s="1"/>
  <c r="T533" i="9" s="1"/>
  <c r="N534" i="9"/>
  <c r="T534" i="9" s="1"/>
  <c r="G529" i="9"/>
  <c r="M529" i="9" s="1"/>
  <c r="S529" i="9" s="1"/>
  <c r="M530" i="9"/>
  <c r="S530" i="9" s="1"/>
  <c r="H574" i="9"/>
  <c r="N574" i="9" s="1"/>
  <c r="T574" i="9" s="1"/>
  <c r="N575" i="9"/>
  <c r="T575" i="9" s="1"/>
  <c r="G570" i="9"/>
  <c r="M570" i="9" s="1"/>
  <c r="S570" i="9" s="1"/>
  <c r="M571" i="9"/>
  <c r="S571" i="9" s="1"/>
  <c r="G621" i="9"/>
  <c r="M621" i="9" s="1"/>
  <c r="S621" i="9" s="1"/>
  <c r="H979" i="9"/>
  <c r="N979" i="9" s="1"/>
  <c r="T979" i="9" s="1"/>
  <c r="G1108" i="9"/>
  <c r="M1108" i="9" s="1"/>
  <c r="S1108" i="9" s="1"/>
  <c r="M683" i="9"/>
  <c r="S683" i="9" s="1"/>
  <c r="G682" i="9"/>
  <c r="G918" i="9"/>
  <c r="M923" i="9"/>
  <c r="S923" i="9" s="1"/>
  <c r="H918" i="9"/>
  <c r="N923" i="9"/>
  <c r="T923" i="9" s="1"/>
  <c r="M1348" i="9"/>
  <c r="S1348" i="9" s="1"/>
  <c r="G1347" i="9"/>
  <c r="M1347" i="9" s="1"/>
  <c r="S1347" i="9" s="1"/>
  <c r="N813" i="9"/>
  <c r="T813" i="9" s="1"/>
  <c r="H812" i="9"/>
  <c r="N812" i="9" s="1"/>
  <c r="T812" i="9" s="1"/>
  <c r="G394" i="9"/>
  <c r="M395" i="9"/>
  <c r="S395" i="9" s="1"/>
  <c r="H465" i="9"/>
  <c r="N465" i="9" s="1"/>
  <c r="T465" i="9" s="1"/>
  <c r="N466" i="9"/>
  <c r="T466" i="9" s="1"/>
  <c r="H543" i="9"/>
  <c r="N543" i="9" s="1"/>
  <c r="T543" i="9" s="1"/>
  <c r="N544" i="9"/>
  <c r="T544" i="9" s="1"/>
  <c r="H570" i="9"/>
  <c r="N570" i="9" s="1"/>
  <c r="T570" i="9" s="1"/>
  <c r="N571" i="9"/>
  <c r="T571" i="9" s="1"/>
  <c r="N1296" i="9"/>
  <c r="T1296" i="9" s="1"/>
  <c r="H1295" i="9"/>
  <c r="N1295" i="9" s="1"/>
  <c r="T1295" i="9" s="1"/>
  <c r="N728" i="9"/>
  <c r="T728" i="9" s="1"/>
  <c r="H727" i="9"/>
  <c r="N727" i="9" s="1"/>
  <c r="T727" i="9" s="1"/>
  <c r="G776" i="9"/>
  <c r="G639" i="9"/>
  <c r="M640" i="9"/>
  <c r="S640" i="9" s="1"/>
  <c r="M586" i="9"/>
  <c r="S586" i="9" s="1"/>
  <c r="M587" i="9"/>
  <c r="S587" i="9" s="1"/>
  <c r="G647" i="9"/>
  <c r="M647" i="9" s="1"/>
  <c r="S647" i="9" s="1"/>
  <c r="H311" i="9"/>
  <c r="N312" i="9"/>
  <c r="T312" i="9" s="1"/>
  <c r="H297" i="9"/>
  <c r="N297" i="9" s="1"/>
  <c r="T297" i="9" s="1"/>
  <c r="N298" i="9"/>
  <c r="T298" i="9" s="1"/>
  <c r="G267" i="9"/>
  <c r="M267" i="9" s="1"/>
  <c r="S267" i="9" s="1"/>
  <c r="M268" i="9"/>
  <c r="S268" i="9" s="1"/>
  <c r="H386" i="9"/>
  <c r="N386" i="9" s="1"/>
  <c r="T386" i="9" s="1"/>
  <c r="N387" i="9"/>
  <c r="T387" i="9" s="1"/>
  <c r="G432" i="9"/>
  <c r="M433" i="9"/>
  <c r="S433" i="9" s="1"/>
  <c r="H315" i="9"/>
  <c r="N316" i="9"/>
  <c r="T316" i="9" s="1"/>
  <c r="H300" i="9"/>
  <c r="N300" i="9" s="1"/>
  <c r="T300" i="9" s="1"/>
  <c r="N301" i="9"/>
  <c r="T301" i="9" s="1"/>
  <c r="H275" i="9"/>
  <c r="N275" i="9" s="1"/>
  <c r="T275" i="9" s="1"/>
  <c r="N276" i="9"/>
  <c r="T276" i="9" s="1"/>
  <c r="H341" i="9"/>
  <c r="N341" i="9" s="1"/>
  <c r="T341" i="9" s="1"/>
  <c r="N342" i="9"/>
  <c r="T342" i="9" s="1"/>
  <c r="H390" i="9"/>
  <c r="N391" i="9"/>
  <c r="T391" i="9" s="1"/>
  <c r="H438" i="9"/>
  <c r="N438" i="9" s="1"/>
  <c r="T438" i="9" s="1"/>
  <c r="N439" i="9"/>
  <c r="T439" i="9" s="1"/>
  <c r="H493" i="9"/>
  <c r="N494" i="9"/>
  <c r="T494" i="9" s="1"/>
  <c r="H536" i="9"/>
  <c r="N536" i="9" s="1"/>
  <c r="T536" i="9" s="1"/>
  <c r="N537" i="9"/>
  <c r="T537" i="9" s="1"/>
  <c r="G574" i="9"/>
  <c r="M574" i="9" s="1"/>
  <c r="S574" i="9" s="1"/>
  <c r="M575" i="9"/>
  <c r="S575" i="9" s="1"/>
  <c r="M1258" i="9"/>
  <c r="S1258" i="9" s="1"/>
  <c r="G1257" i="9"/>
  <c r="M1257" i="9" s="1"/>
  <c r="S1257" i="9" s="1"/>
  <c r="N586" i="9"/>
  <c r="T586" i="9" s="1"/>
  <c r="N587" i="9"/>
  <c r="T587" i="9" s="1"/>
  <c r="H647" i="9"/>
  <c r="N652" i="9"/>
  <c r="T652" i="9" s="1"/>
  <c r="G634" i="9"/>
  <c r="M634" i="9" s="1"/>
  <c r="S634" i="9" s="1"/>
  <c r="M635" i="9"/>
  <c r="S635" i="9" s="1"/>
  <c r="M728" i="9"/>
  <c r="S728" i="9" s="1"/>
  <c r="G727" i="9"/>
  <c r="M727" i="9" s="1"/>
  <c r="S727" i="9" s="1"/>
  <c r="M869" i="9"/>
  <c r="S869" i="9" s="1"/>
  <c r="G868" i="9"/>
  <c r="M868" i="9" s="1"/>
  <c r="S868" i="9" s="1"/>
  <c r="H1097" i="9"/>
  <c r="N1098" i="9"/>
  <c r="T1098" i="9" s="1"/>
  <c r="H940" i="9"/>
  <c r="N940" i="9" s="1"/>
  <c r="T940" i="9" s="1"/>
  <c r="N941" i="9"/>
  <c r="T941" i="9" s="1"/>
  <c r="M1318" i="9"/>
  <c r="S1318" i="9" s="1"/>
  <c r="G1317" i="9"/>
  <c r="M1317" i="9" s="1"/>
  <c r="S1317" i="9" s="1"/>
  <c r="N1230" i="9"/>
  <c r="T1230" i="9" s="1"/>
  <c r="H1229" i="9"/>
  <c r="N1229" i="9" s="1"/>
  <c r="T1229" i="9" s="1"/>
  <c r="G1238" i="9"/>
  <c r="M1238" i="9" s="1"/>
  <c r="S1238" i="9" s="1"/>
  <c r="H634" i="9"/>
  <c r="N634" i="9" s="1"/>
  <c r="T634" i="9" s="1"/>
  <c r="N635" i="9"/>
  <c r="T635" i="9" s="1"/>
  <c r="H1238" i="9"/>
  <c r="N1238" i="9" s="1"/>
  <c r="T1238" i="9" s="1"/>
  <c r="N1239" i="9"/>
  <c r="T1239" i="9" s="1"/>
  <c r="H610" i="9"/>
  <c r="N610" i="9" s="1"/>
  <c r="T610" i="9" s="1"/>
  <c r="N611" i="9"/>
  <c r="T611" i="9" s="1"/>
  <c r="H593" i="9"/>
  <c r="N593" i="9" s="1"/>
  <c r="T593" i="9" s="1"/>
  <c r="N594" i="9"/>
  <c r="T594" i="9" s="1"/>
  <c r="G610" i="9"/>
  <c r="M610" i="9" s="1"/>
  <c r="S610" i="9" s="1"/>
  <c r="M611" i="9"/>
  <c r="S611" i="9" s="1"/>
  <c r="G593" i="9"/>
  <c r="M593" i="9" s="1"/>
  <c r="S593" i="9" s="1"/>
  <c r="M594" i="9"/>
  <c r="S594" i="9" s="1"/>
  <c r="G503" i="9"/>
  <c r="H503" i="9"/>
  <c r="F503" i="9"/>
  <c r="H441" i="9"/>
  <c r="F370" i="9"/>
  <c r="F441" i="9"/>
  <c r="G441" i="9"/>
  <c r="H370" i="9"/>
  <c r="G370" i="9"/>
  <c r="G356" i="9"/>
  <c r="F363" i="9"/>
  <c r="H356" i="9"/>
  <c r="F344" i="9"/>
  <c r="F356" i="9"/>
  <c r="H344" i="9"/>
  <c r="H363" i="9"/>
  <c r="G344" i="9"/>
  <c r="G363" i="9"/>
  <c r="H287" i="9"/>
  <c r="F328" i="9"/>
  <c r="H328" i="9"/>
  <c r="G328" i="9"/>
  <c r="F287" i="9"/>
  <c r="F278" i="9"/>
  <c r="H278" i="9"/>
  <c r="G287" i="9"/>
  <c r="G278" i="9"/>
  <c r="G213" i="9"/>
  <c r="H213" i="9"/>
  <c r="F213" i="9"/>
  <c r="G216" i="9"/>
  <c r="H216" i="9"/>
  <c r="F216" i="9"/>
  <c r="G219" i="9"/>
  <c r="M219" i="9" s="1"/>
  <c r="S219" i="9" s="1"/>
  <c r="H219" i="9"/>
  <c r="N219" i="9" s="1"/>
  <c r="T219" i="9" s="1"/>
  <c r="F219" i="9"/>
  <c r="L219" i="9" s="1"/>
  <c r="R219" i="9" s="1"/>
  <c r="G221" i="9"/>
  <c r="M221" i="9" s="1"/>
  <c r="S221" i="9" s="1"/>
  <c r="H221" i="9"/>
  <c r="N221" i="9" s="1"/>
  <c r="T221" i="9" s="1"/>
  <c r="F221" i="9"/>
  <c r="L221" i="9" s="1"/>
  <c r="R221" i="9" s="1"/>
  <c r="G224" i="9"/>
  <c r="H224" i="9"/>
  <c r="F224" i="9"/>
  <c r="G228" i="9"/>
  <c r="M228" i="9" s="1"/>
  <c r="S228" i="9" s="1"/>
  <c r="H228" i="9"/>
  <c r="N228" i="9" s="1"/>
  <c r="T228" i="9" s="1"/>
  <c r="F228" i="9"/>
  <c r="L228" i="9" s="1"/>
  <c r="R228" i="9" s="1"/>
  <c r="G231" i="9"/>
  <c r="M231" i="9" s="1"/>
  <c r="S231" i="9" s="1"/>
  <c r="H231" i="9"/>
  <c r="N231" i="9" s="1"/>
  <c r="T231" i="9" s="1"/>
  <c r="F231" i="9"/>
  <c r="L231" i="9" s="1"/>
  <c r="R231" i="9" s="1"/>
  <c r="G236" i="9"/>
  <c r="H236" i="9"/>
  <c r="F236" i="9"/>
  <c r="G239" i="9"/>
  <c r="M239" i="9" s="1"/>
  <c r="S239" i="9" s="1"/>
  <c r="H239" i="9"/>
  <c r="N239" i="9" s="1"/>
  <c r="T239" i="9" s="1"/>
  <c r="F239" i="9"/>
  <c r="L239" i="9" s="1"/>
  <c r="R239" i="9" s="1"/>
  <c r="G241" i="9"/>
  <c r="M241" i="9" s="1"/>
  <c r="S241" i="9" s="1"/>
  <c r="H241" i="9"/>
  <c r="N241" i="9" s="1"/>
  <c r="T241" i="9" s="1"/>
  <c r="F241" i="9"/>
  <c r="L241" i="9" s="1"/>
  <c r="R241" i="9" s="1"/>
  <c r="G245" i="9"/>
  <c r="H245" i="9"/>
  <c r="F245" i="9"/>
  <c r="G249" i="9"/>
  <c r="M249" i="9" s="1"/>
  <c r="S249" i="9" s="1"/>
  <c r="H249" i="9"/>
  <c r="N249" i="9" s="1"/>
  <c r="T249" i="9" s="1"/>
  <c r="F249" i="9"/>
  <c r="L249" i="9" s="1"/>
  <c r="R249" i="9" s="1"/>
  <c r="G251" i="9"/>
  <c r="M251" i="9" s="1"/>
  <c r="S251" i="9" s="1"/>
  <c r="H251" i="9"/>
  <c r="N251" i="9" s="1"/>
  <c r="T251" i="9" s="1"/>
  <c r="F251" i="9"/>
  <c r="L251" i="9" s="1"/>
  <c r="R251" i="9" s="1"/>
  <c r="G253" i="9"/>
  <c r="M253" i="9" s="1"/>
  <c r="S253" i="9" s="1"/>
  <c r="H253" i="9"/>
  <c r="N253" i="9" s="1"/>
  <c r="T253" i="9" s="1"/>
  <c r="F253" i="9"/>
  <c r="L253" i="9" s="1"/>
  <c r="R253" i="9" s="1"/>
  <c r="G257" i="9"/>
  <c r="M257" i="9" s="1"/>
  <c r="S257" i="9" s="1"/>
  <c r="H257" i="9"/>
  <c r="N257" i="9" s="1"/>
  <c r="T257" i="9" s="1"/>
  <c r="F257" i="9"/>
  <c r="L257" i="9" s="1"/>
  <c r="R257" i="9" s="1"/>
  <c r="G259" i="9"/>
  <c r="M259" i="9" s="1"/>
  <c r="S259" i="9" s="1"/>
  <c r="H259" i="9"/>
  <c r="N259" i="9" s="1"/>
  <c r="T259" i="9" s="1"/>
  <c r="F259" i="9"/>
  <c r="L259" i="9" s="1"/>
  <c r="R259" i="9" s="1"/>
  <c r="G192" i="9"/>
  <c r="H192" i="9"/>
  <c r="F192" i="9"/>
  <c r="G195" i="9"/>
  <c r="H195" i="9"/>
  <c r="F195" i="9"/>
  <c r="G198" i="9"/>
  <c r="H198" i="9"/>
  <c r="F198" i="9"/>
  <c r="G201" i="9"/>
  <c r="H201" i="9"/>
  <c r="F201" i="9"/>
  <c r="G205" i="9"/>
  <c r="H205" i="9"/>
  <c r="F205" i="9"/>
  <c r="G208" i="9"/>
  <c r="H208" i="9"/>
  <c r="F208" i="9"/>
  <c r="G83" i="9"/>
  <c r="M83" i="9" s="1"/>
  <c r="S83" i="9" s="1"/>
  <c r="H83" i="9"/>
  <c r="N83" i="9" s="1"/>
  <c r="T83" i="9" s="1"/>
  <c r="F83" i="9"/>
  <c r="L83" i="9" s="1"/>
  <c r="R83" i="9" s="1"/>
  <c r="G85" i="9"/>
  <c r="M85" i="9" s="1"/>
  <c r="S85" i="9" s="1"/>
  <c r="H85" i="9"/>
  <c r="N85" i="9" s="1"/>
  <c r="T85" i="9" s="1"/>
  <c r="F85" i="9"/>
  <c r="L85" i="9" s="1"/>
  <c r="R85" i="9" s="1"/>
  <c r="G89" i="9"/>
  <c r="H89" i="9"/>
  <c r="F89" i="9"/>
  <c r="G93" i="9"/>
  <c r="H93" i="9"/>
  <c r="F93" i="9"/>
  <c r="G97" i="9"/>
  <c r="H97" i="9"/>
  <c r="F97" i="9"/>
  <c r="G101" i="9"/>
  <c r="H101" i="9"/>
  <c r="F101" i="9"/>
  <c r="G105" i="9"/>
  <c r="H105" i="9"/>
  <c r="F105" i="9"/>
  <c r="G117" i="9"/>
  <c r="H117" i="9"/>
  <c r="F117" i="9"/>
  <c r="G121" i="9"/>
  <c r="M121" i="9" s="1"/>
  <c r="S121" i="9" s="1"/>
  <c r="H121" i="9"/>
  <c r="N121" i="9" s="1"/>
  <c r="T121" i="9" s="1"/>
  <c r="F121" i="9"/>
  <c r="L121" i="9" s="1"/>
  <c r="R121" i="9" s="1"/>
  <c r="G123" i="9"/>
  <c r="M123" i="9" s="1"/>
  <c r="S123" i="9" s="1"/>
  <c r="H123" i="9"/>
  <c r="N123" i="9" s="1"/>
  <c r="T123" i="9" s="1"/>
  <c r="F123" i="9"/>
  <c r="L123" i="9" s="1"/>
  <c r="R123" i="9" s="1"/>
  <c r="G127" i="9"/>
  <c r="H127" i="9"/>
  <c r="F127" i="9"/>
  <c r="G131" i="9"/>
  <c r="M131" i="9" s="1"/>
  <c r="S131" i="9" s="1"/>
  <c r="H131" i="9"/>
  <c r="N131" i="9" s="1"/>
  <c r="T131" i="9" s="1"/>
  <c r="F131" i="9"/>
  <c r="L131" i="9" s="1"/>
  <c r="R131" i="9" s="1"/>
  <c r="G133" i="9"/>
  <c r="M133" i="9" s="1"/>
  <c r="S133" i="9" s="1"/>
  <c r="H133" i="9"/>
  <c r="N133" i="9" s="1"/>
  <c r="T133" i="9" s="1"/>
  <c r="F133" i="9"/>
  <c r="L133" i="9" s="1"/>
  <c r="R133" i="9" s="1"/>
  <c r="G135" i="9"/>
  <c r="M135" i="9" s="1"/>
  <c r="S135" i="9" s="1"/>
  <c r="H135" i="9"/>
  <c r="N135" i="9" s="1"/>
  <c r="T135" i="9" s="1"/>
  <c r="F135" i="9"/>
  <c r="L135" i="9" s="1"/>
  <c r="R135" i="9" s="1"/>
  <c r="G139" i="9"/>
  <c r="M139" i="9" s="1"/>
  <c r="S139" i="9" s="1"/>
  <c r="H139" i="9"/>
  <c r="N139" i="9" s="1"/>
  <c r="T139" i="9" s="1"/>
  <c r="F139" i="9"/>
  <c r="L139" i="9" s="1"/>
  <c r="R139" i="9" s="1"/>
  <c r="G141" i="9"/>
  <c r="M141" i="9" s="1"/>
  <c r="S141" i="9" s="1"/>
  <c r="H141" i="9"/>
  <c r="N141" i="9" s="1"/>
  <c r="T141" i="9" s="1"/>
  <c r="F141" i="9"/>
  <c r="L141" i="9" s="1"/>
  <c r="R141" i="9" s="1"/>
  <c r="G145" i="9"/>
  <c r="M145" i="9" s="1"/>
  <c r="S145" i="9" s="1"/>
  <c r="H145" i="9"/>
  <c r="N145" i="9" s="1"/>
  <c r="T145" i="9" s="1"/>
  <c r="F145" i="9"/>
  <c r="L145" i="9" s="1"/>
  <c r="R145" i="9" s="1"/>
  <c r="G148" i="9"/>
  <c r="M148" i="9" s="1"/>
  <c r="S148" i="9" s="1"/>
  <c r="H148" i="9"/>
  <c r="N148" i="9" s="1"/>
  <c r="T148" i="9" s="1"/>
  <c r="F148" i="9"/>
  <c r="L148" i="9" s="1"/>
  <c r="R148" i="9" s="1"/>
  <c r="G153" i="9"/>
  <c r="H153" i="9"/>
  <c r="F153" i="9"/>
  <c r="G157" i="9"/>
  <c r="M157" i="9" s="1"/>
  <c r="S157" i="9" s="1"/>
  <c r="H157" i="9"/>
  <c r="N157" i="9" s="1"/>
  <c r="T157" i="9" s="1"/>
  <c r="F157" i="9"/>
  <c r="L157" i="9" s="1"/>
  <c r="R157" i="9" s="1"/>
  <c r="G159" i="9"/>
  <c r="M159" i="9" s="1"/>
  <c r="S159" i="9" s="1"/>
  <c r="H159" i="9"/>
  <c r="N159" i="9" s="1"/>
  <c r="T159" i="9" s="1"/>
  <c r="F159" i="9"/>
  <c r="L159" i="9" s="1"/>
  <c r="R159" i="9" s="1"/>
  <c r="G163" i="9"/>
  <c r="M163" i="9" s="1"/>
  <c r="S163" i="9" s="1"/>
  <c r="H163" i="9"/>
  <c r="N163" i="9" s="1"/>
  <c r="T163" i="9" s="1"/>
  <c r="F163" i="9"/>
  <c r="L163" i="9" s="1"/>
  <c r="R163" i="9" s="1"/>
  <c r="G165" i="9"/>
  <c r="M165" i="9" s="1"/>
  <c r="S165" i="9" s="1"/>
  <c r="H165" i="9"/>
  <c r="N165" i="9" s="1"/>
  <c r="T165" i="9" s="1"/>
  <c r="F165" i="9"/>
  <c r="L165" i="9" s="1"/>
  <c r="R165" i="9" s="1"/>
  <c r="G169" i="9"/>
  <c r="H169" i="9"/>
  <c r="F169" i="9"/>
  <c r="G173" i="9"/>
  <c r="H173" i="9"/>
  <c r="F173" i="9"/>
  <c r="G177" i="9"/>
  <c r="H177" i="9"/>
  <c r="F177" i="9"/>
  <c r="G181" i="9"/>
  <c r="H181" i="9"/>
  <c r="F181" i="9"/>
  <c r="G185" i="9"/>
  <c r="M185" i="9" s="1"/>
  <c r="S185" i="9" s="1"/>
  <c r="H185" i="9"/>
  <c r="N185" i="9" s="1"/>
  <c r="T185" i="9" s="1"/>
  <c r="F185" i="9"/>
  <c r="L185" i="9" s="1"/>
  <c r="R185" i="9" s="1"/>
  <c r="G187" i="9"/>
  <c r="M187" i="9" s="1"/>
  <c r="S187" i="9" s="1"/>
  <c r="H187" i="9"/>
  <c r="N187" i="9" s="1"/>
  <c r="T187" i="9" s="1"/>
  <c r="F187" i="9"/>
  <c r="L187" i="9" s="1"/>
  <c r="R187" i="9" s="1"/>
  <c r="G20" i="9"/>
  <c r="M20" i="9" s="1"/>
  <c r="S20" i="9" s="1"/>
  <c r="H20" i="9"/>
  <c r="N20" i="9" s="1"/>
  <c r="T20" i="9" s="1"/>
  <c r="F20" i="9"/>
  <c r="L20" i="9" s="1"/>
  <c r="R20" i="9" s="1"/>
  <c r="G22" i="9"/>
  <c r="M22" i="9" s="1"/>
  <c r="S22" i="9" s="1"/>
  <c r="H22" i="9"/>
  <c r="N22" i="9" s="1"/>
  <c r="T22" i="9" s="1"/>
  <c r="F22" i="9"/>
  <c r="L22" i="9" s="1"/>
  <c r="R22" i="9" s="1"/>
  <c r="G26" i="9"/>
  <c r="H26" i="9"/>
  <c r="F26" i="9"/>
  <c r="G30" i="9"/>
  <c r="H30" i="9"/>
  <c r="F30" i="9"/>
  <c r="G34" i="9"/>
  <c r="H34" i="9"/>
  <c r="F34" i="9"/>
  <c r="G37" i="9"/>
  <c r="H37" i="9"/>
  <c r="F37" i="9"/>
  <c r="G40" i="9"/>
  <c r="M40" i="9" s="1"/>
  <c r="S40" i="9" s="1"/>
  <c r="H40" i="9"/>
  <c r="N40" i="9" s="1"/>
  <c r="T40" i="9" s="1"/>
  <c r="F40" i="9"/>
  <c r="L40" i="9" s="1"/>
  <c r="R40" i="9" s="1"/>
  <c r="G42" i="9"/>
  <c r="M42" i="9" s="1"/>
  <c r="S42" i="9" s="1"/>
  <c r="H42" i="9"/>
  <c r="N42" i="9" s="1"/>
  <c r="T42" i="9" s="1"/>
  <c r="F42" i="9"/>
  <c r="L42" i="9" s="1"/>
  <c r="R42" i="9" s="1"/>
  <c r="G54" i="9"/>
  <c r="H54" i="9"/>
  <c r="F54" i="9"/>
  <c r="G57" i="9"/>
  <c r="H57" i="9"/>
  <c r="F57" i="9"/>
  <c r="G46" i="9"/>
  <c r="M46" i="9" s="1"/>
  <c r="S46" i="9" s="1"/>
  <c r="H46" i="9"/>
  <c r="N46" i="9" s="1"/>
  <c r="T46" i="9" s="1"/>
  <c r="F46" i="9"/>
  <c r="L46" i="9" s="1"/>
  <c r="R46" i="9" s="1"/>
  <c r="G49" i="9"/>
  <c r="M49" i="9" s="1"/>
  <c r="S49" i="9" s="1"/>
  <c r="H49" i="9"/>
  <c r="N49" i="9" s="1"/>
  <c r="T49" i="9" s="1"/>
  <c r="F49" i="9"/>
  <c r="L49" i="9" s="1"/>
  <c r="R49" i="9" s="1"/>
  <c r="G61" i="9"/>
  <c r="M61" i="9" s="1"/>
  <c r="S61" i="9" s="1"/>
  <c r="H61" i="9"/>
  <c r="N61" i="9" s="1"/>
  <c r="T61" i="9" s="1"/>
  <c r="F61" i="9"/>
  <c r="L61" i="9" s="1"/>
  <c r="R61" i="9" s="1"/>
  <c r="G63" i="9"/>
  <c r="M63" i="9" s="1"/>
  <c r="S63" i="9" s="1"/>
  <c r="H63" i="9"/>
  <c r="N63" i="9" s="1"/>
  <c r="T63" i="9" s="1"/>
  <c r="F63" i="9"/>
  <c r="L63" i="9" s="1"/>
  <c r="R63" i="9" s="1"/>
  <c r="G67" i="9"/>
  <c r="H67" i="9"/>
  <c r="F67" i="9"/>
  <c r="G72" i="9"/>
  <c r="H72" i="9"/>
  <c r="F72" i="9"/>
  <c r="F517" i="9" l="1"/>
  <c r="L517" i="9" s="1"/>
  <c r="R517" i="9" s="1"/>
  <c r="F296" i="9"/>
  <c r="L296" i="9" s="1"/>
  <c r="R296" i="9" s="1"/>
  <c r="F1019" i="9"/>
  <c r="L1019" i="9" s="1"/>
  <c r="R1019" i="9" s="1"/>
  <c r="F532" i="9"/>
  <c r="L532" i="9" s="1"/>
  <c r="R532" i="9" s="1"/>
  <c r="F413" i="9"/>
  <c r="L413" i="9" s="1"/>
  <c r="R413" i="9" s="1"/>
  <c r="F638" i="9"/>
  <c r="L638" i="9" s="1"/>
  <c r="R638" i="9" s="1"/>
  <c r="L598" i="9"/>
  <c r="R598" i="9" s="1"/>
  <c r="F597" i="9"/>
  <c r="L597" i="9" s="1"/>
  <c r="R597" i="9" s="1"/>
  <c r="M598" i="9"/>
  <c r="S598" i="9" s="1"/>
  <c r="G597" i="9"/>
  <c r="N598" i="9"/>
  <c r="T598" i="9" s="1"/>
  <c r="H597" i="9"/>
  <c r="G296" i="9"/>
  <c r="M296" i="9" s="1"/>
  <c r="S296" i="9" s="1"/>
  <c r="H517" i="9"/>
  <c r="N517" i="9" s="1"/>
  <c r="T517" i="9" s="1"/>
  <c r="G382" i="9"/>
  <c r="M382" i="9" s="1"/>
  <c r="S382" i="9" s="1"/>
  <c r="G949" i="9"/>
  <c r="M949" i="9" s="1"/>
  <c r="S949" i="9" s="1"/>
  <c r="F510" i="9"/>
  <c r="L510" i="9" s="1"/>
  <c r="R510" i="9" s="1"/>
  <c r="F949" i="9"/>
  <c r="L949" i="9" s="1"/>
  <c r="R949" i="9" s="1"/>
  <c r="F303" i="9"/>
  <c r="L303" i="9" s="1"/>
  <c r="R303" i="9" s="1"/>
  <c r="F263" i="9"/>
  <c r="L263" i="9" s="1"/>
  <c r="R263" i="9" s="1"/>
  <c r="F382" i="9"/>
  <c r="F573" i="9"/>
  <c r="L573" i="9" s="1"/>
  <c r="R573" i="9" s="1"/>
  <c r="F566" i="9"/>
  <c r="L566" i="9" s="1"/>
  <c r="R566" i="9" s="1"/>
  <c r="F525" i="9"/>
  <c r="L525" i="9" s="1"/>
  <c r="R525" i="9" s="1"/>
  <c r="F539" i="9"/>
  <c r="L539" i="9" s="1"/>
  <c r="R539" i="9" s="1"/>
  <c r="F1107" i="9"/>
  <c r="L1107" i="9" s="1"/>
  <c r="R1107" i="9" s="1"/>
  <c r="F71" i="9"/>
  <c r="L71" i="9" s="1"/>
  <c r="R71" i="9" s="1"/>
  <c r="L72" i="9"/>
  <c r="R72" i="9" s="1"/>
  <c r="F172" i="9"/>
  <c r="L173" i="9"/>
  <c r="R173" i="9" s="1"/>
  <c r="F66" i="9"/>
  <c r="L67" i="9"/>
  <c r="R67" i="9" s="1"/>
  <c r="F25" i="9"/>
  <c r="L26" i="9"/>
  <c r="R26" i="9" s="1"/>
  <c r="F168" i="9"/>
  <c r="L169" i="9"/>
  <c r="R169" i="9" s="1"/>
  <c r="F116" i="9"/>
  <c r="L117" i="9"/>
  <c r="R117" i="9" s="1"/>
  <c r="F92" i="9"/>
  <c r="L93" i="9"/>
  <c r="R93" i="9" s="1"/>
  <c r="F207" i="9"/>
  <c r="L207" i="9" s="1"/>
  <c r="R207" i="9" s="1"/>
  <c r="L208" i="9"/>
  <c r="R208" i="9" s="1"/>
  <c r="F194" i="9"/>
  <c r="L194" i="9" s="1"/>
  <c r="R194" i="9" s="1"/>
  <c r="L195" i="9"/>
  <c r="R195" i="9" s="1"/>
  <c r="F215" i="9"/>
  <c r="L215" i="9" s="1"/>
  <c r="R215" i="9" s="1"/>
  <c r="L216" i="9"/>
  <c r="R216" i="9" s="1"/>
  <c r="G323" i="9"/>
  <c r="M323" i="9" s="1"/>
  <c r="S323" i="9" s="1"/>
  <c r="M328" i="9"/>
  <c r="S328" i="9" s="1"/>
  <c r="F340" i="9"/>
  <c r="L344" i="9"/>
  <c r="R344" i="9" s="1"/>
  <c r="L682" i="9"/>
  <c r="R682" i="9" s="1"/>
  <c r="F681" i="9"/>
  <c r="L681" i="9" s="1"/>
  <c r="R681" i="9" s="1"/>
  <c r="L776" i="9"/>
  <c r="R776" i="9" s="1"/>
  <c r="F775" i="9"/>
  <c r="L775" i="9" s="1"/>
  <c r="R775" i="9" s="1"/>
  <c r="F431" i="9"/>
  <c r="L431" i="9" s="1"/>
  <c r="R431" i="9" s="1"/>
  <c r="L432" i="9"/>
  <c r="R432" i="9" s="1"/>
  <c r="F292" i="9"/>
  <c r="L292" i="9" s="1"/>
  <c r="R292" i="9" s="1"/>
  <c r="L293" i="9"/>
  <c r="R293" i="9" s="1"/>
  <c r="F455" i="9"/>
  <c r="L455" i="9" s="1"/>
  <c r="R455" i="9" s="1"/>
  <c r="L456" i="9"/>
  <c r="R456" i="9" s="1"/>
  <c r="F378" i="9"/>
  <c r="L378" i="9" s="1"/>
  <c r="R378" i="9" s="1"/>
  <c r="L379" i="9"/>
  <c r="R379" i="9" s="1"/>
  <c r="F546" i="9"/>
  <c r="L546" i="9" s="1"/>
  <c r="R546" i="9" s="1"/>
  <c r="L547" i="9"/>
  <c r="R547" i="9" s="1"/>
  <c r="F310" i="9"/>
  <c r="L310" i="9" s="1"/>
  <c r="R310" i="9" s="1"/>
  <c r="L311" i="9"/>
  <c r="R311" i="9" s="1"/>
  <c r="L918" i="9"/>
  <c r="R918" i="9" s="1"/>
  <c r="F917" i="9"/>
  <c r="L917" i="9" s="1"/>
  <c r="R917" i="9" s="1"/>
  <c r="F319" i="9"/>
  <c r="L319" i="9" s="1"/>
  <c r="R319" i="9" s="1"/>
  <c r="L320" i="9"/>
  <c r="R320" i="9" s="1"/>
  <c r="F403" i="9"/>
  <c r="L404" i="9"/>
  <c r="R404" i="9" s="1"/>
  <c r="F550" i="9"/>
  <c r="L550" i="9" s="1"/>
  <c r="R550" i="9" s="1"/>
  <c r="L551" i="9"/>
  <c r="R551" i="9" s="1"/>
  <c r="F389" i="9"/>
  <c r="L389" i="9" s="1"/>
  <c r="R389" i="9" s="1"/>
  <c r="L390" i="9"/>
  <c r="R390" i="9" s="1"/>
  <c r="F314" i="9"/>
  <c r="L314" i="9" s="1"/>
  <c r="R314" i="9" s="1"/>
  <c r="L315" i="9"/>
  <c r="R315" i="9" s="1"/>
  <c r="F447" i="9"/>
  <c r="L447" i="9" s="1"/>
  <c r="R447" i="9" s="1"/>
  <c r="L448" i="9"/>
  <c r="R448" i="9" s="1"/>
  <c r="H66" i="9"/>
  <c r="N66" i="9" s="1"/>
  <c r="T66" i="9" s="1"/>
  <c r="N67" i="9"/>
  <c r="T67" i="9" s="1"/>
  <c r="F274" i="9"/>
  <c r="L274" i="9" s="1"/>
  <c r="R274" i="9" s="1"/>
  <c r="L278" i="9"/>
  <c r="R278" i="9" s="1"/>
  <c r="G66" i="9"/>
  <c r="G65" i="9" s="1"/>
  <c r="M65" i="9" s="1"/>
  <c r="S65" i="9" s="1"/>
  <c r="M67" i="9"/>
  <c r="S67" i="9" s="1"/>
  <c r="F100" i="9"/>
  <c r="L101" i="9"/>
  <c r="R101" i="9" s="1"/>
  <c r="F200" i="9"/>
  <c r="L200" i="9" s="1"/>
  <c r="R200" i="9" s="1"/>
  <c r="L201" i="9"/>
  <c r="R201" i="9" s="1"/>
  <c r="F235" i="9"/>
  <c r="L235" i="9" s="1"/>
  <c r="R235" i="9" s="1"/>
  <c r="L236" i="9"/>
  <c r="R236" i="9" s="1"/>
  <c r="F323" i="9"/>
  <c r="L328" i="9"/>
  <c r="R328" i="9" s="1"/>
  <c r="F362" i="9"/>
  <c r="L363" i="9"/>
  <c r="R363" i="9" s="1"/>
  <c r="F369" i="9"/>
  <c r="L370" i="9"/>
  <c r="R370" i="9" s="1"/>
  <c r="F502" i="9"/>
  <c r="L502" i="9" s="1"/>
  <c r="R502" i="9" s="1"/>
  <c r="L503" i="9"/>
  <c r="R503" i="9" s="1"/>
  <c r="F464" i="9"/>
  <c r="L464" i="9" s="1"/>
  <c r="R464" i="9" s="1"/>
  <c r="L472" i="9"/>
  <c r="R472" i="9" s="1"/>
  <c r="L582" i="9"/>
  <c r="R582" i="9" s="1"/>
  <c r="F581" i="9"/>
  <c r="L581" i="9" s="1"/>
  <c r="R581" i="9" s="1"/>
  <c r="L672" i="9"/>
  <c r="R672" i="9" s="1"/>
  <c r="F662" i="9"/>
  <c r="L662" i="9" s="1"/>
  <c r="R662" i="9" s="1"/>
  <c r="L1097" i="9"/>
  <c r="R1097" i="9" s="1"/>
  <c r="F1096" i="9"/>
  <c r="L1096" i="9" s="1"/>
  <c r="R1096" i="9" s="1"/>
  <c r="F29" i="9"/>
  <c r="L30" i="9"/>
  <c r="R30" i="9" s="1"/>
  <c r="F96" i="9"/>
  <c r="L97" i="9"/>
  <c r="R97" i="9" s="1"/>
  <c r="F197" i="9"/>
  <c r="L197" i="9" s="1"/>
  <c r="R197" i="9" s="1"/>
  <c r="L198" i="9"/>
  <c r="R198" i="9" s="1"/>
  <c r="F244" i="9"/>
  <c r="L245" i="9"/>
  <c r="R245" i="9" s="1"/>
  <c r="H323" i="9"/>
  <c r="N323" i="9" s="1"/>
  <c r="T323" i="9" s="1"/>
  <c r="N328" i="9"/>
  <c r="T328" i="9" s="1"/>
  <c r="F437" i="9"/>
  <c r="L441" i="9"/>
  <c r="R441" i="9" s="1"/>
  <c r="H71" i="9"/>
  <c r="N71" i="9" s="1"/>
  <c r="T71" i="9" s="1"/>
  <c r="N72" i="9"/>
  <c r="T72" i="9" s="1"/>
  <c r="F53" i="9"/>
  <c r="L53" i="9" s="1"/>
  <c r="R53" i="9" s="1"/>
  <c r="L54" i="9"/>
  <c r="R54" i="9" s="1"/>
  <c r="F33" i="9"/>
  <c r="L33" i="9" s="1"/>
  <c r="R33" i="9" s="1"/>
  <c r="L34" i="9"/>
  <c r="R34" i="9" s="1"/>
  <c r="F176" i="9"/>
  <c r="L177" i="9"/>
  <c r="R177" i="9" s="1"/>
  <c r="G71" i="9"/>
  <c r="M71" i="9" s="1"/>
  <c r="S71" i="9" s="1"/>
  <c r="M72" i="9"/>
  <c r="S72" i="9" s="1"/>
  <c r="F56" i="9"/>
  <c r="L56" i="9" s="1"/>
  <c r="R56" i="9" s="1"/>
  <c r="L57" i="9"/>
  <c r="R57" i="9" s="1"/>
  <c r="F36" i="9"/>
  <c r="L36" i="9" s="1"/>
  <c r="R36" i="9" s="1"/>
  <c r="L37" i="9"/>
  <c r="R37" i="9" s="1"/>
  <c r="F180" i="9"/>
  <c r="L181" i="9"/>
  <c r="R181" i="9" s="1"/>
  <c r="F152" i="9"/>
  <c r="L153" i="9"/>
  <c r="R153" i="9" s="1"/>
  <c r="F126" i="9"/>
  <c r="L127" i="9"/>
  <c r="R127" i="9" s="1"/>
  <c r="F104" i="9"/>
  <c r="L105" i="9"/>
  <c r="R105" i="9" s="1"/>
  <c r="F88" i="9"/>
  <c r="L89" i="9"/>
  <c r="R89" i="9" s="1"/>
  <c r="F204" i="9"/>
  <c r="L204" i="9" s="1"/>
  <c r="R204" i="9" s="1"/>
  <c r="L205" i="9"/>
  <c r="R205" i="9" s="1"/>
  <c r="F191" i="9"/>
  <c r="L191" i="9" s="1"/>
  <c r="R191" i="9" s="1"/>
  <c r="L192" i="9"/>
  <c r="R192" i="9" s="1"/>
  <c r="F223" i="9"/>
  <c r="L223" i="9" s="1"/>
  <c r="R223" i="9" s="1"/>
  <c r="L224" i="9"/>
  <c r="R224" i="9" s="1"/>
  <c r="F212" i="9"/>
  <c r="L212" i="9" s="1"/>
  <c r="R212" i="9" s="1"/>
  <c r="L213" i="9"/>
  <c r="R213" i="9" s="1"/>
  <c r="F283" i="9"/>
  <c r="L283" i="9" s="1"/>
  <c r="R283" i="9" s="1"/>
  <c r="L287" i="9"/>
  <c r="R287" i="9" s="1"/>
  <c r="F355" i="9"/>
  <c r="L356" i="9"/>
  <c r="R356" i="9" s="1"/>
  <c r="L382" i="9"/>
  <c r="R382" i="9" s="1"/>
  <c r="F409" i="9"/>
  <c r="L409" i="9" s="1"/>
  <c r="R409" i="9" s="1"/>
  <c r="L410" i="9"/>
  <c r="R410" i="9" s="1"/>
  <c r="F554" i="9"/>
  <c r="L554" i="9" s="1"/>
  <c r="R554" i="9" s="1"/>
  <c r="L555" i="9"/>
  <c r="R555" i="9" s="1"/>
  <c r="F427" i="9"/>
  <c r="L427" i="9" s="1"/>
  <c r="R427" i="9" s="1"/>
  <c r="L428" i="9"/>
  <c r="R428" i="9" s="1"/>
  <c r="F393" i="9"/>
  <c r="L393" i="9" s="1"/>
  <c r="R393" i="9" s="1"/>
  <c r="L394" i="9"/>
  <c r="R394" i="9" s="1"/>
  <c r="F845" i="9"/>
  <c r="L845" i="9" s="1"/>
  <c r="R845" i="9" s="1"/>
  <c r="F492" i="9"/>
  <c r="L492" i="9" s="1"/>
  <c r="R492" i="9" s="1"/>
  <c r="L493" i="9"/>
  <c r="R493" i="9" s="1"/>
  <c r="F451" i="9"/>
  <c r="L451" i="9" s="1"/>
  <c r="R451" i="9" s="1"/>
  <c r="L452" i="9"/>
  <c r="R452" i="9" s="1"/>
  <c r="F398" i="9"/>
  <c r="L399" i="9"/>
  <c r="R399" i="9" s="1"/>
  <c r="F484" i="9"/>
  <c r="L484" i="9" s="1"/>
  <c r="R484" i="9" s="1"/>
  <c r="L485" i="9"/>
  <c r="R485" i="9" s="1"/>
  <c r="F270" i="9"/>
  <c r="L270" i="9" s="1"/>
  <c r="R270" i="9" s="1"/>
  <c r="L271" i="9"/>
  <c r="R271" i="9" s="1"/>
  <c r="G263" i="9"/>
  <c r="M263" i="9" s="1"/>
  <c r="S263" i="9" s="1"/>
  <c r="H566" i="9"/>
  <c r="N566" i="9" s="1"/>
  <c r="T566" i="9" s="1"/>
  <c r="H510" i="9"/>
  <c r="N510" i="9" s="1"/>
  <c r="T510" i="9" s="1"/>
  <c r="H303" i="9"/>
  <c r="N303" i="9" s="1"/>
  <c r="T303" i="9" s="1"/>
  <c r="H525" i="9"/>
  <c r="N525" i="9" s="1"/>
  <c r="T525" i="9" s="1"/>
  <c r="H573" i="9"/>
  <c r="N573" i="9" s="1"/>
  <c r="T573" i="9" s="1"/>
  <c r="H263" i="9"/>
  <c r="N263" i="9" s="1"/>
  <c r="T263" i="9" s="1"/>
  <c r="G303" i="9"/>
  <c r="M303" i="9" s="1"/>
  <c r="S303" i="9" s="1"/>
  <c r="H413" i="9"/>
  <c r="N413" i="9" s="1"/>
  <c r="T413" i="9" s="1"/>
  <c r="H1019" i="9"/>
  <c r="N1019" i="9" s="1"/>
  <c r="T1019" i="9" s="1"/>
  <c r="H532" i="9"/>
  <c r="N532" i="9" s="1"/>
  <c r="T532" i="9" s="1"/>
  <c r="G525" i="9"/>
  <c r="M525" i="9" s="1"/>
  <c r="S525" i="9" s="1"/>
  <c r="G566" i="9"/>
  <c r="M566" i="9" s="1"/>
  <c r="S566" i="9" s="1"/>
  <c r="G517" i="9"/>
  <c r="M517" i="9" s="1"/>
  <c r="S517" i="9" s="1"/>
  <c r="G532" i="9"/>
  <c r="M532" i="9" s="1"/>
  <c r="S532" i="9" s="1"/>
  <c r="G539" i="9"/>
  <c r="M539" i="9" s="1"/>
  <c r="S539" i="9" s="1"/>
  <c r="H1107" i="9"/>
  <c r="N1107" i="9" s="1"/>
  <c r="T1107" i="9" s="1"/>
  <c r="H496" i="9"/>
  <c r="N496" i="9" s="1"/>
  <c r="T496" i="9" s="1"/>
  <c r="N497" i="9"/>
  <c r="T497" i="9" s="1"/>
  <c r="G413" i="9"/>
  <c r="M413" i="9" s="1"/>
  <c r="S413" i="9" s="1"/>
  <c r="G510" i="9"/>
  <c r="M510" i="9" s="1"/>
  <c r="S510" i="9" s="1"/>
  <c r="G496" i="9"/>
  <c r="M496" i="9" s="1"/>
  <c r="S496" i="9" s="1"/>
  <c r="M497" i="9"/>
  <c r="S497" i="9" s="1"/>
  <c r="F496" i="9"/>
  <c r="L496" i="9" s="1"/>
  <c r="R496" i="9" s="1"/>
  <c r="L497" i="9"/>
  <c r="R497" i="9" s="1"/>
  <c r="H29" i="9"/>
  <c r="N30" i="9"/>
  <c r="T30" i="9" s="1"/>
  <c r="G25" i="9"/>
  <c r="M26" i="9"/>
  <c r="S26" i="9" s="1"/>
  <c r="H172" i="9"/>
  <c r="N173" i="9"/>
  <c r="T173" i="9" s="1"/>
  <c r="G168" i="9"/>
  <c r="M169" i="9"/>
  <c r="S169" i="9" s="1"/>
  <c r="G92" i="9"/>
  <c r="M93" i="9"/>
  <c r="S93" i="9" s="1"/>
  <c r="H197" i="9"/>
  <c r="N197" i="9" s="1"/>
  <c r="T197" i="9" s="1"/>
  <c r="N198" i="9"/>
  <c r="T198" i="9" s="1"/>
  <c r="G215" i="9"/>
  <c r="M215" i="9" s="1"/>
  <c r="S215" i="9" s="1"/>
  <c r="M216" i="9"/>
  <c r="S216" i="9" s="1"/>
  <c r="H274" i="9"/>
  <c r="N274" i="9" s="1"/>
  <c r="T274" i="9" s="1"/>
  <c r="N278" i="9"/>
  <c r="T278" i="9" s="1"/>
  <c r="H362" i="9"/>
  <c r="N363" i="9"/>
  <c r="T363" i="9" s="1"/>
  <c r="G464" i="9"/>
  <c r="M464" i="9" s="1"/>
  <c r="S464" i="9" s="1"/>
  <c r="M472" i="9"/>
  <c r="S472" i="9" s="1"/>
  <c r="H314" i="9"/>
  <c r="N314" i="9" s="1"/>
  <c r="T314" i="9" s="1"/>
  <c r="N315" i="9"/>
  <c r="T315" i="9" s="1"/>
  <c r="M776" i="9"/>
  <c r="S776" i="9" s="1"/>
  <c r="G775" i="9"/>
  <c r="M775" i="9" s="1"/>
  <c r="S775" i="9" s="1"/>
  <c r="G393" i="9"/>
  <c r="M393" i="9" s="1"/>
  <c r="S393" i="9" s="1"/>
  <c r="M394" i="9"/>
  <c r="S394" i="9" s="1"/>
  <c r="N682" i="9"/>
  <c r="T682" i="9" s="1"/>
  <c r="H681" i="9"/>
  <c r="N681" i="9" s="1"/>
  <c r="T681" i="9" s="1"/>
  <c r="H200" i="9"/>
  <c r="N200" i="9" s="1"/>
  <c r="T200" i="9" s="1"/>
  <c r="N201" i="9"/>
  <c r="T201" i="9" s="1"/>
  <c r="G197" i="9"/>
  <c r="M197" i="9" s="1"/>
  <c r="S197" i="9" s="1"/>
  <c r="M198" i="9"/>
  <c r="S198" i="9" s="1"/>
  <c r="G244" i="9"/>
  <c r="M245" i="9"/>
  <c r="S245" i="9" s="1"/>
  <c r="H235" i="9"/>
  <c r="N235" i="9" s="1"/>
  <c r="T235" i="9" s="1"/>
  <c r="N236" i="9"/>
  <c r="T236" i="9" s="1"/>
  <c r="G274" i="9"/>
  <c r="M274" i="9" s="1"/>
  <c r="S274" i="9" s="1"/>
  <c r="M278" i="9"/>
  <c r="S278" i="9" s="1"/>
  <c r="H340" i="9"/>
  <c r="N344" i="9"/>
  <c r="T344" i="9" s="1"/>
  <c r="H369" i="9"/>
  <c r="N370" i="9"/>
  <c r="T370" i="9" s="1"/>
  <c r="H539" i="9"/>
  <c r="N539" i="9" s="1"/>
  <c r="T539" i="9" s="1"/>
  <c r="H464" i="9"/>
  <c r="N464" i="9" s="1"/>
  <c r="T464" i="9" s="1"/>
  <c r="N472" i="9"/>
  <c r="T472" i="9" s="1"/>
  <c r="G573" i="9"/>
  <c r="M573" i="9" s="1"/>
  <c r="S573" i="9" s="1"/>
  <c r="G1107" i="9"/>
  <c r="M1107" i="9" s="1"/>
  <c r="S1107" i="9" s="1"/>
  <c r="G1019" i="9"/>
  <c r="M1019" i="9" s="1"/>
  <c r="S1019" i="9" s="1"/>
  <c r="M682" i="9"/>
  <c r="S682" i="9" s="1"/>
  <c r="G681" i="9"/>
  <c r="M681" i="9" s="1"/>
  <c r="S681" i="9" s="1"/>
  <c r="H447" i="9"/>
  <c r="N447" i="9" s="1"/>
  <c r="T447" i="9" s="1"/>
  <c r="N448" i="9"/>
  <c r="T448" i="9" s="1"/>
  <c r="N582" i="9"/>
  <c r="T582" i="9" s="1"/>
  <c r="H581" i="9"/>
  <c r="N581" i="9" s="1"/>
  <c r="T581" i="9" s="1"/>
  <c r="N663" i="9"/>
  <c r="T663" i="9" s="1"/>
  <c r="H662" i="9"/>
  <c r="N662" i="9" s="1"/>
  <c r="T662" i="9" s="1"/>
  <c r="G554" i="9"/>
  <c r="M554" i="9" s="1"/>
  <c r="S554" i="9" s="1"/>
  <c r="M555" i="9"/>
  <c r="S555" i="9" s="1"/>
  <c r="G427" i="9"/>
  <c r="M427" i="9" s="1"/>
  <c r="S427" i="9" s="1"/>
  <c r="M428" i="9"/>
  <c r="S428" i="9" s="1"/>
  <c r="G550" i="9"/>
  <c r="M550" i="9" s="1"/>
  <c r="S550" i="9" s="1"/>
  <c r="M551" i="9"/>
  <c r="S551" i="9" s="1"/>
  <c r="G492" i="9"/>
  <c r="M492" i="9" s="1"/>
  <c r="S492" i="9" s="1"/>
  <c r="M493" i="9"/>
  <c r="S493" i="9" s="1"/>
  <c r="G451" i="9"/>
  <c r="M451" i="9" s="1"/>
  <c r="S451" i="9" s="1"/>
  <c r="M452" i="9"/>
  <c r="S452" i="9" s="1"/>
  <c r="G398" i="9"/>
  <c r="M399" i="9"/>
  <c r="S399" i="9" s="1"/>
  <c r="G389" i="9"/>
  <c r="M389" i="9" s="1"/>
  <c r="S389" i="9" s="1"/>
  <c r="M390" i="9"/>
  <c r="S390" i="9" s="1"/>
  <c r="H319" i="9"/>
  <c r="N319" i="9" s="1"/>
  <c r="T319" i="9" s="1"/>
  <c r="N320" i="9"/>
  <c r="T320" i="9" s="1"/>
  <c r="H550" i="9"/>
  <c r="N550" i="9" s="1"/>
  <c r="T550" i="9" s="1"/>
  <c r="N551" i="9"/>
  <c r="T551" i="9" s="1"/>
  <c r="G447" i="9"/>
  <c r="M447" i="9" s="1"/>
  <c r="S447" i="9" s="1"/>
  <c r="M448" i="9"/>
  <c r="S448" i="9" s="1"/>
  <c r="G403" i="9"/>
  <c r="M404" i="9"/>
  <c r="S404" i="9" s="1"/>
  <c r="G270" i="9"/>
  <c r="M270" i="9" s="1"/>
  <c r="S270" i="9" s="1"/>
  <c r="M271" i="9"/>
  <c r="S271" i="9" s="1"/>
  <c r="H431" i="9"/>
  <c r="N431" i="9" s="1"/>
  <c r="T431" i="9" s="1"/>
  <c r="N432" i="9"/>
  <c r="T432" i="9" s="1"/>
  <c r="G319" i="9"/>
  <c r="M319" i="9" s="1"/>
  <c r="S319" i="9" s="1"/>
  <c r="M320" i="9"/>
  <c r="S320" i="9" s="1"/>
  <c r="H292" i="9"/>
  <c r="N292" i="9" s="1"/>
  <c r="T292" i="9" s="1"/>
  <c r="N293" i="9"/>
  <c r="T293" i="9" s="1"/>
  <c r="G116" i="9"/>
  <c r="M117" i="9"/>
  <c r="S117" i="9" s="1"/>
  <c r="H244" i="9"/>
  <c r="N245" i="9"/>
  <c r="T245" i="9" s="1"/>
  <c r="H389" i="9"/>
  <c r="N389" i="9" s="1"/>
  <c r="T389" i="9" s="1"/>
  <c r="N390" i="9"/>
  <c r="T390" i="9" s="1"/>
  <c r="H33" i="9"/>
  <c r="N33" i="9" s="1"/>
  <c r="T33" i="9" s="1"/>
  <c r="N34" i="9"/>
  <c r="T34" i="9" s="1"/>
  <c r="H100" i="9"/>
  <c r="N101" i="9"/>
  <c r="T101" i="9" s="1"/>
  <c r="H126" i="9"/>
  <c r="N127" i="9"/>
  <c r="T127" i="9" s="1"/>
  <c r="H104" i="9"/>
  <c r="N105" i="9"/>
  <c r="T105" i="9" s="1"/>
  <c r="G100" i="9"/>
  <c r="M101" i="9"/>
  <c r="S101" i="9" s="1"/>
  <c r="H88" i="9"/>
  <c r="N89" i="9"/>
  <c r="T89" i="9" s="1"/>
  <c r="H204" i="9"/>
  <c r="N204" i="9" s="1"/>
  <c r="T204" i="9" s="1"/>
  <c r="N205" i="9"/>
  <c r="T205" i="9" s="1"/>
  <c r="G200" i="9"/>
  <c r="M200" i="9" s="1"/>
  <c r="S200" i="9" s="1"/>
  <c r="M201" i="9"/>
  <c r="S201" i="9" s="1"/>
  <c r="H191" i="9"/>
  <c r="N191" i="9" s="1"/>
  <c r="T191" i="9" s="1"/>
  <c r="N192" i="9"/>
  <c r="T192" i="9" s="1"/>
  <c r="G235" i="9"/>
  <c r="M235" i="9" s="1"/>
  <c r="S235" i="9" s="1"/>
  <c r="M236" i="9"/>
  <c r="S236" i="9" s="1"/>
  <c r="H223" i="9"/>
  <c r="N223" i="9" s="1"/>
  <c r="T223" i="9" s="1"/>
  <c r="N224" i="9"/>
  <c r="T224" i="9" s="1"/>
  <c r="H212" i="9"/>
  <c r="N212" i="9" s="1"/>
  <c r="T212" i="9" s="1"/>
  <c r="N213" i="9"/>
  <c r="T213" i="9" s="1"/>
  <c r="G283" i="9"/>
  <c r="M283" i="9" s="1"/>
  <c r="S283" i="9" s="1"/>
  <c r="M287" i="9"/>
  <c r="S287" i="9" s="1"/>
  <c r="H296" i="9"/>
  <c r="N296" i="9" s="1"/>
  <c r="T296" i="9" s="1"/>
  <c r="G362" i="9"/>
  <c r="M363" i="9"/>
  <c r="S363" i="9" s="1"/>
  <c r="G355" i="9"/>
  <c r="M356" i="9"/>
  <c r="S356" i="9" s="1"/>
  <c r="H382" i="9"/>
  <c r="G502" i="9"/>
  <c r="M502" i="9" s="1"/>
  <c r="S502" i="9" s="1"/>
  <c r="M503" i="9"/>
  <c r="S503" i="9" s="1"/>
  <c r="N1097" i="9"/>
  <c r="T1097" i="9" s="1"/>
  <c r="H1096" i="9"/>
  <c r="N1096" i="9" s="1"/>
  <c r="T1096" i="9" s="1"/>
  <c r="N647" i="9"/>
  <c r="T647" i="9" s="1"/>
  <c r="H638" i="9"/>
  <c r="N638" i="9" s="1"/>
  <c r="T638" i="9" s="1"/>
  <c r="G431" i="9"/>
  <c r="M431" i="9" s="1"/>
  <c r="S431" i="9" s="1"/>
  <c r="M432" i="9"/>
  <c r="S432" i="9" s="1"/>
  <c r="H310" i="9"/>
  <c r="N310" i="9" s="1"/>
  <c r="T310" i="9" s="1"/>
  <c r="N311" i="9"/>
  <c r="T311" i="9" s="1"/>
  <c r="N918" i="9"/>
  <c r="T918" i="9" s="1"/>
  <c r="H917" i="9"/>
  <c r="N917" i="9" s="1"/>
  <c r="T917" i="9" s="1"/>
  <c r="G845" i="9"/>
  <c r="M845" i="9" s="1"/>
  <c r="S845" i="9" s="1"/>
  <c r="M672" i="9"/>
  <c r="S672" i="9" s="1"/>
  <c r="G662" i="9"/>
  <c r="M662" i="9" s="1"/>
  <c r="S662" i="9" s="1"/>
  <c r="H96" i="9"/>
  <c r="N97" i="9"/>
  <c r="T97" i="9" s="1"/>
  <c r="G207" i="9"/>
  <c r="M207" i="9" s="1"/>
  <c r="S207" i="9" s="1"/>
  <c r="M208" i="9"/>
  <c r="S208" i="9" s="1"/>
  <c r="G194" i="9"/>
  <c r="M194" i="9" s="1"/>
  <c r="S194" i="9" s="1"/>
  <c r="M195" i="9"/>
  <c r="S195" i="9" s="1"/>
  <c r="H355" i="9"/>
  <c r="N356" i="9"/>
  <c r="T356" i="9" s="1"/>
  <c r="G437" i="9"/>
  <c r="M441" i="9"/>
  <c r="S441" i="9" s="1"/>
  <c r="H492" i="9"/>
  <c r="N492" i="9" s="1"/>
  <c r="T492" i="9" s="1"/>
  <c r="N493" i="9"/>
  <c r="T493" i="9" s="1"/>
  <c r="M918" i="9"/>
  <c r="S918" i="9" s="1"/>
  <c r="G917" i="9"/>
  <c r="M917" i="9" s="1"/>
  <c r="S917" i="9" s="1"/>
  <c r="H53" i="9"/>
  <c r="N53" i="9" s="1"/>
  <c r="T53" i="9" s="1"/>
  <c r="N54" i="9"/>
  <c r="T54" i="9" s="1"/>
  <c r="G29" i="9"/>
  <c r="M30" i="9"/>
  <c r="S30" i="9" s="1"/>
  <c r="H176" i="9"/>
  <c r="N177" i="9"/>
  <c r="T177" i="9" s="1"/>
  <c r="G172" i="9"/>
  <c r="M173" i="9"/>
  <c r="S173" i="9" s="1"/>
  <c r="G96" i="9"/>
  <c r="M97" i="9"/>
  <c r="S97" i="9" s="1"/>
  <c r="H56" i="9"/>
  <c r="N56" i="9" s="1"/>
  <c r="T56" i="9" s="1"/>
  <c r="N57" i="9"/>
  <c r="T57" i="9" s="1"/>
  <c r="G53" i="9"/>
  <c r="M53" i="9" s="1"/>
  <c r="S53" i="9" s="1"/>
  <c r="M54" i="9"/>
  <c r="S54" i="9" s="1"/>
  <c r="H36" i="9"/>
  <c r="N36" i="9" s="1"/>
  <c r="T36" i="9" s="1"/>
  <c r="N37" i="9"/>
  <c r="T37" i="9" s="1"/>
  <c r="G33" i="9"/>
  <c r="M33" i="9" s="1"/>
  <c r="S33" i="9" s="1"/>
  <c r="M34" i="9"/>
  <c r="S34" i="9" s="1"/>
  <c r="H180" i="9"/>
  <c r="N181" i="9"/>
  <c r="T181" i="9" s="1"/>
  <c r="G176" i="9"/>
  <c r="M177" i="9"/>
  <c r="S177" i="9" s="1"/>
  <c r="H152" i="9"/>
  <c r="N153" i="9"/>
  <c r="T153" i="9" s="1"/>
  <c r="G56" i="9"/>
  <c r="M56" i="9" s="1"/>
  <c r="S56" i="9" s="1"/>
  <c r="M57" i="9"/>
  <c r="S57" i="9" s="1"/>
  <c r="G36" i="9"/>
  <c r="M36" i="9" s="1"/>
  <c r="S36" i="9" s="1"/>
  <c r="M37" i="9"/>
  <c r="S37" i="9" s="1"/>
  <c r="H25" i="9"/>
  <c r="N26" i="9"/>
  <c r="T26" i="9" s="1"/>
  <c r="G180" i="9"/>
  <c r="M181" i="9"/>
  <c r="S181" i="9" s="1"/>
  <c r="H168" i="9"/>
  <c r="N169" i="9"/>
  <c r="T169" i="9" s="1"/>
  <c r="G152" i="9"/>
  <c r="M153" i="9"/>
  <c r="S153" i="9" s="1"/>
  <c r="G126" i="9"/>
  <c r="M127" i="9"/>
  <c r="S127" i="9" s="1"/>
  <c r="H116" i="9"/>
  <c r="N117" i="9"/>
  <c r="T117" i="9" s="1"/>
  <c r="G104" i="9"/>
  <c r="M105" i="9"/>
  <c r="S105" i="9" s="1"/>
  <c r="H92" i="9"/>
  <c r="N93" i="9"/>
  <c r="T93" i="9" s="1"/>
  <c r="G88" i="9"/>
  <c r="M89" i="9"/>
  <c r="S89" i="9" s="1"/>
  <c r="H207" i="9"/>
  <c r="N207" i="9" s="1"/>
  <c r="T207" i="9" s="1"/>
  <c r="N208" i="9"/>
  <c r="T208" i="9" s="1"/>
  <c r="G204" i="9"/>
  <c r="M204" i="9" s="1"/>
  <c r="S204" i="9" s="1"/>
  <c r="M205" i="9"/>
  <c r="S205" i="9" s="1"/>
  <c r="H194" i="9"/>
  <c r="N194" i="9" s="1"/>
  <c r="T194" i="9" s="1"/>
  <c r="N195" i="9"/>
  <c r="T195" i="9" s="1"/>
  <c r="G191" i="9"/>
  <c r="M191" i="9" s="1"/>
  <c r="S191" i="9" s="1"/>
  <c r="M192" i="9"/>
  <c r="S192" i="9" s="1"/>
  <c r="G223" i="9"/>
  <c r="M223" i="9" s="1"/>
  <c r="S223" i="9" s="1"/>
  <c r="M224" i="9"/>
  <c r="S224" i="9" s="1"/>
  <c r="H215" i="9"/>
  <c r="N215" i="9" s="1"/>
  <c r="T215" i="9" s="1"/>
  <c r="N216" i="9"/>
  <c r="T216" i="9" s="1"/>
  <c r="G212" i="9"/>
  <c r="M212" i="9" s="1"/>
  <c r="S212" i="9" s="1"/>
  <c r="M213" i="9"/>
  <c r="S213" i="9" s="1"/>
  <c r="H283" i="9"/>
  <c r="N283" i="9" s="1"/>
  <c r="T283" i="9" s="1"/>
  <c r="N287" i="9"/>
  <c r="T287" i="9" s="1"/>
  <c r="G340" i="9"/>
  <c r="M344" i="9"/>
  <c r="S344" i="9" s="1"/>
  <c r="G369" i="9"/>
  <c r="M370" i="9"/>
  <c r="S370" i="9" s="1"/>
  <c r="H437" i="9"/>
  <c r="N441" i="9"/>
  <c r="T441" i="9" s="1"/>
  <c r="H502" i="9"/>
  <c r="N502" i="9" s="1"/>
  <c r="T502" i="9" s="1"/>
  <c r="N503" i="9"/>
  <c r="T503" i="9" s="1"/>
  <c r="H949" i="9"/>
  <c r="N949" i="9" s="1"/>
  <c r="T949" i="9" s="1"/>
  <c r="M639" i="9"/>
  <c r="S639" i="9" s="1"/>
  <c r="G638" i="9"/>
  <c r="M638" i="9" s="1"/>
  <c r="S638" i="9" s="1"/>
  <c r="H546" i="9"/>
  <c r="N546" i="9" s="1"/>
  <c r="T546" i="9" s="1"/>
  <c r="N547" i="9"/>
  <c r="T547" i="9" s="1"/>
  <c r="H484" i="9"/>
  <c r="N484" i="9" s="1"/>
  <c r="T484" i="9" s="1"/>
  <c r="N485" i="9"/>
  <c r="T485" i="9" s="1"/>
  <c r="G409" i="9"/>
  <c r="M409" i="9" s="1"/>
  <c r="S409" i="9" s="1"/>
  <c r="M410" i="9"/>
  <c r="S410" i="9" s="1"/>
  <c r="G455" i="9"/>
  <c r="M455" i="9" s="1"/>
  <c r="S455" i="9" s="1"/>
  <c r="M456" i="9"/>
  <c r="S456" i="9" s="1"/>
  <c r="M1097" i="9"/>
  <c r="S1097" i="9" s="1"/>
  <c r="G1096" i="9"/>
  <c r="M1096" i="9" s="1"/>
  <c r="S1096" i="9" s="1"/>
  <c r="N776" i="9"/>
  <c r="T776" i="9" s="1"/>
  <c r="H775" i="9"/>
  <c r="N775" i="9" s="1"/>
  <c r="T775" i="9" s="1"/>
  <c r="H554" i="9"/>
  <c r="N554" i="9" s="1"/>
  <c r="T554" i="9" s="1"/>
  <c r="N555" i="9"/>
  <c r="T555" i="9" s="1"/>
  <c r="H455" i="9"/>
  <c r="N455" i="9" s="1"/>
  <c r="T455" i="9" s="1"/>
  <c r="N456" i="9"/>
  <c r="T456" i="9" s="1"/>
  <c r="H427" i="9"/>
  <c r="N427" i="9" s="1"/>
  <c r="T427" i="9" s="1"/>
  <c r="N428" i="9"/>
  <c r="T428" i="9" s="1"/>
  <c r="H378" i="9"/>
  <c r="N378" i="9" s="1"/>
  <c r="T378" i="9" s="1"/>
  <c r="N379" i="9"/>
  <c r="T379" i="9" s="1"/>
  <c r="H393" i="9"/>
  <c r="N393" i="9" s="1"/>
  <c r="T393" i="9" s="1"/>
  <c r="N394" i="9"/>
  <c r="T394" i="9" s="1"/>
  <c r="G314" i="9"/>
  <c r="M314" i="9" s="1"/>
  <c r="S314" i="9" s="1"/>
  <c r="M315" i="9"/>
  <c r="S315" i="9" s="1"/>
  <c r="H845" i="9"/>
  <c r="N845" i="9" s="1"/>
  <c r="T845" i="9" s="1"/>
  <c r="G546" i="9"/>
  <c r="M546" i="9" s="1"/>
  <c r="S546" i="9" s="1"/>
  <c r="M547" i="9"/>
  <c r="S547" i="9" s="1"/>
  <c r="G484" i="9"/>
  <c r="M484" i="9" s="1"/>
  <c r="S484" i="9" s="1"/>
  <c r="M485" i="9"/>
  <c r="S485" i="9" s="1"/>
  <c r="H451" i="9"/>
  <c r="N451" i="9" s="1"/>
  <c r="T451" i="9" s="1"/>
  <c r="N452" i="9"/>
  <c r="T452" i="9" s="1"/>
  <c r="H398" i="9"/>
  <c r="N399" i="9"/>
  <c r="T399" i="9" s="1"/>
  <c r="G310" i="9"/>
  <c r="M310" i="9" s="1"/>
  <c r="S310" i="9" s="1"/>
  <c r="M311" i="9"/>
  <c r="S311" i="9" s="1"/>
  <c r="H403" i="9"/>
  <c r="N404" i="9"/>
  <c r="T404" i="9" s="1"/>
  <c r="H270" i="9"/>
  <c r="N270" i="9" s="1"/>
  <c r="T270" i="9" s="1"/>
  <c r="N271" i="9"/>
  <c r="T271" i="9" s="1"/>
  <c r="G292" i="9"/>
  <c r="M292" i="9" s="1"/>
  <c r="S292" i="9" s="1"/>
  <c r="M293" i="9"/>
  <c r="S293" i="9" s="1"/>
  <c r="M582" i="9"/>
  <c r="S582" i="9" s="1"/>
  <c r="G581" i="9"/>
  <c r="M581" i="9" s="1"/>
  <c r="S581" i="9" s="1"/>
  <c r="H409" i="9"/>
  <c r="N409" i="9" s="1"/>
  <c r="T409" i="9" s="1"/>
  <c r="N410" i="9"/>
  <c r="T410" i="9" s="1"/>
  <c r="G378" i="9"/>
  <c r="M378" i="9" s="1"/>
  <c r="S378" i="9" s="1"/>
  <c r="M379" i="9"/>
  <c r="S379" i="9" s="1"/>
  <c r="H45" i="9"/>
  <c r="F45" i="9"/>
  <c r="G45" i="9"/>
  <c r="H218" i="9"/>
  <c r="F256" i="9"/>
  <c r="F248" i="9"/>
  <c r="F238" i="9"/>
  <c r="G227" i="9"/>
  <c r="G248" i="9"/>
  <c r="H256" i="9"/>
  <c r="H238" i="9"/>
  <c r="G238" i="9"/>
  <c r="F227" i="9"/>
  <c r="G256" i="9"/>
  <c r="F218" i="9"/>
  <c r="H248" i="9"/>
  <c r="H227" i="9"/>
  <c r="H162" i="9"/>
  <c r="F138" i="9"/>
  <c r="G120" i="9"/>
  <c r="G218" i="9"/>
  <c r="F184" i="9"/>
  <c r="G138" i="9"/>
  <c r="F82" i="9"/>
  <c r="G162" i="9"/>
  <c r="F156" i="9"/>
  <c r="G184" i="9"/>
  <c r="G130" i="9"/>
  <c r="H120" i="9"/>
  <c r="H82" i="9"/>
  <c r="F120" i="9"/>
  <c r="H138" i="9"/>
  <c r="G144" i="9"/>
  <c r="H184" i="9"/>
  <c r="F162" i="9"/>
  <c r="G156" i="9"/>
  <c r="F144" i="9"/>
  <c r="H144" i="9"/>
  <c r="F130" i="9"/>
  <c r="H130" i="9"/>
  <c r="H156" i="9"/>
  <c r="G82" i="9"/>
  <c r="F60" i="9"/>
  <c r="F39" i="9"/>
  <c r="H60" i="9"/>
  <c r="G39" i="9"/>
  <c r="F19" i="9"/>
  <c r="H39" i="9"/>
  <c r="G60" i="9"/>
  <c r="H19" i="9"/>
  <c r="G19" i="9"/>
  <c r="G78" i="9"/>
  <c r="G75" i="9" s="1"/>
  <c r="H78" i="9"/>
  <c r="H75" i="9" s="1"/>
  <c r="F78" i="9"/>
  <c r="F75" i="9" s="1"/>
  <c r="F203" i="9" l="1"/>
  <c r="L203" i="9" s="1"/>
  <c r="R203" i="9" s="1"/>
  <c r="F509" i="9"/>
  <c r="L509" i="9" s="1"/>
  <c r="R509" i="9" s="1"/>
  <c r="H65" i="9"/>
  <c r="N65" i="9" s="1"/>
  <c r="T65" i="9" s="1"/>
  <c r="F436" i="9"/>
  <c r="L436" i="9" s="1"/>
  <c r="R436" i="9" s="1"/>
  <c r="H436" i="9"/>
  <c r="N436" i="9" s="1"/>
  <c r="T436" i="9" s="1"/>
  <c r="G436" i="9"/>
  <c r="M436" i="9" s="1"/>
  <c r="S436" i="9" s="1"/>
  <c r="F580" i="9"/>
  <c r="L580" i="9" s="1"/>
  <c r="R580" i="9" s="1"/>
  <c r="H558" i="9"/>
  <c r="N558" i="9" s="1"/>
  <c r="T558" i="9" s="1"/>
  <c r="M66" i="9"/>
  <c r="S66" i="9" s="1"/>
  <c r="H509" i="9"/>
  <c r="N509" i="9" s="1"/>
  <c r="T509" i="9" s="1"/>
  <c r="F52" i="9"/>
  <c r="L52" i="9" s="1"/>
  <c r="R52" i="9" s="1"/>
  <c r="F524" i="9"/>
  <c r="L524" i="9" s="1"/>
  <c r="R524" i="9" s="1"/>
  <c r="F262" i="9"/>
  <c r="L262" i="9" s="1"/>
  <c r="R262" i="9" s="1"/>
  <c r="F558" i="9"/>
  <c r="L558" i="9" s="1"/>
  <c r="R558" i="9" s="1"/>
  <c r="F190" i="9"/>
  <c r="L190" i="9" s="1"/>
  <c r="R190" i="9" s="1"/>
  <c r="F44" i="9"/>
  <c r="L44" i="9" s="1"/>
  <c r="R44" i="9" s="1"/>
  <c r="L45" i="9"/>
  <c r="R45" i="9" s="1"/>
  <c r="F18" i="9"/>
  <c r="L18" i="9" s="1"/>
  <c r="R18" i="9" s="1"/>
  <c r="L19" i="9"/>
  <c r="R19" i="9" s="1"/>
  <c r="F129" i="9"/>
  <c r="L129" i="9" s="1"/>
  <c r="R129" i="9" s="1"/>
  <c r="L130" i="9"/>
  <c r="R130" i="9" s="1"/>
  <c r="F119" i="9"/>
  <c r="L119" i="9" s="1"/>
  <c r="R119" i="9" s="1"/>
  <c r="L120" i="9"/>
  <c r="R120" i="9" s="1"/>
  <c r="H226" i="9"/>
  <c r="N226" i="9" s="1"/>
  <c r="T226" i="9" s="1"/>
  <c r="N227" i="9"/>
  <c r="T227" i="9" s="1"/>
  <c r="F255" i="9"/>
  <c r="L255" i="9" s="1"/>
  <c r="R255" i="9" s="1"/>
  <c r="L256" i="9"/>
  <c r="R256" i="9" s="1"/>
  <c r="G226" i="9"/>
  <c r="M226" i="9" s="1"/>
  <c r="S226" i="9" s="1"/>
  <c r="M227" i="9"/>
  <c r="S227" i="9" s="1"/>
  <c r="F377" i="9"/>
  <c r="L377" i="9" s="1"/>
  <c r="R377" i="9" s="1"/>
  <c r="F103" i="9"/>
  <c r="L103" i="9" s="1"/>
  <c r="R103" i="9" s="1"/>
  <c r="L104" i="9"/>
  <c r="R104" i="9" s="1"/>
  <c r="F151" i="9"/>
  <c r="L151" i="9" s="1"/>
  <c r="R151" i="9" s="1"/>
  <c r="L152" i="9"/>
  <c r="R152" i="9" s="1"/>
  <c r="F28" i="9"/>
  <c r="L28" i="9" s="1"/>
  <c r="R28" i="9" s="1"/>
  <c r="L29" i="9"/>
  <c r="R29" i="9" s="1"/>
  <c r="F368" i="9"/>
  <c r="L368" i="9" s="1"/>
  <c r="R368" i="9" s="1"/>
  <c r="L369" i="9"/>
  <c r="R369" i="9" s="1"/>
  <c r="F318" i="9"/>
  <c r="L318" i="9" s="1"/>
  <c r="R318" i="9" s="1"/>
  <c r="L323" i="9"/>
  <c r="R323" i="9" s="1"/>
  <c r="F339" i="9"/>
  <c r="L340" i="9"/>
  <c r="R340" i="9" s="1"/>
  <c r="F115" i="9"/>
  <c r="L115" i="9" s="1"/>
  <c r="R115" i="9" s="1"/>
  <c r="L116" i="9"/>
  <c r="R116" i="9" s="1"/>
  <c r="F24" i="9"/>
  <c r="L24" i="9" s="1"/>
  <c r="R24" i="9" s="1"/>
  <c r="L25" i="9"/>
  <c r="R25" i="9" s="1"/>
  <c r="F171" i="9"/>
  <c r="L171" i="9" s="1"/>
  <c r="R171" i="9" s="1"/>
  <c r="L172" i="9"/>
  <c r="R172" i="9" s="1"/>
  <c r="F59" i="9"/>
  <c r="L59" i="9" s="1"/>
  <c r="R59" i="9" s="1"/>
  <c r="L60" i="9"/>
  <c r="R60" i="9" s="1"/>
  <c r="F161" i="9"/>
  <c r="L161" i="9" s="1"/>
  <c r="R161" i="9" s="1"/>
  <c r="L162" i="9"/>
  <c r="R162" i="9" s="1"/>
  <c r="F226" i="9"/>
  <c r="L226" i="9" s="1"/>
  <c r="R226" i="9" s="1"/>
  <c r="L227" i="9"/>
  <c r="R227" i="9" s="1"/>
  <c r="H44" i="9"/>
  <c r="N44" i="9" s="1"/>
  <c r="T44" i="9" s="1"/>
  <c r="N45" i="9"/>
  <c r="T45" i="9" s="1"/>
  <c r="F183" i="9"/>
  <c r="L183" i="9" s="1"/>
  <c r="R183" i="9" s="1"/>
  <c r="L184" i="9"/>
  <c r="R184" i="9" s="1"/>
  <c r="F137" i="9"/>
  <c r="L137" i="9" s="1"/>
  <c r="R137" i="9" s="1"/>
  <c r="L138" i="9"/>
  <c r="R138" i="9" s="1"/>
  <c r="F397" i="9"/>
  <c r="L397" i="9" s="1"/>
  <c r="R397" i="9" s="1"/>
  <c r="L398" i="9"/>
  <c r="R398" i="9" s="1"/>
  <c r="L78" i="9"/>
  <c r="R78" i="9" s="1"/>
  <c r="H143" i="9"/>
  <c r="N143" i="9" s="1"/>
  <c r="T143" i="9" s="1"/>
  <c r="N144" i="9"/>
  <c r="T144" i="9" s="1"/>
  <c r="F155" i="9"/>
  <c r="L155" i="9" s="1"/>
  <c r="R155" i="9" s="1"/>
  <c r="L156" i="9"/>
  <c r="R156" i="9" s="1"/>
  <c r="F143" i="9"/>
  <c r="L143" i="9" s="1"/>
  <c r="R143" i="9" s="1"/>
  <c r="L144" i="9"/>
  <c r="R144" i="9" s="1"/>
  <c r="G143" i="9"/>
  <c r="M143" i="9" s="1"/>
  <c r="S143" i="9" s="1"/>
  <c r="M144" i="9"/>
  <c r="S144" i="9" s="1"/>
  <c r="F211" i="9"/>
  <c r="L211" i="9" s="1"/>
  <c r="R211" i="9" s="1"/>
  <c r="L218" i="9"/>
  <c r="R218" i="9" s="1"/>
  <c r="F234" i="9"/>
  <c r="L234" i="9" s="1"/>
  <c r="R234" i="9" s="1"/>
  <c r="L238" i="9"/>
  <c r="R238" i="9" s="1"/>
  <c r="F32" i="9"/>
  <c r="L32" i="9" s="1"/>
  <c r="R32" i="9" s="1"/>
  <c r="L39" i="9"/>
  <c r="R39" i="9" s="1"/>
  <c r="F81" i="9"/>
  <c r="L82" i="9"/>
  <c r="R82" i="9" s="1"/>
  <c r="F247" i="9"/>
  <c r="L247" i="9" s="1"/>
  <c r="R247" i="9" s="1"/>
  <c r="L248" i="9"/>
  <c r="R248" i="9" s="1"/>
  <c r="G44" i="9"/>
  <c r="M44" i="9" s="1"/>
  <c r="S44" i="9" s="1"/>
  <c r="M45" i="9"/>
  <c r="S45" i="9" s="1"/>
  <c r="F408" i="9"/>
  <c r="F354" i="9"/>
  <c r="L354" i="9" s="1"/>
  <c r="R354" i="9" s="1"/>
  <c r="L355" i="9"/>
  <c r="R355" i="9" s="1"/>
  <c r="F87" i="9"/>
  <c r="L87" i="9" s="1"/>
  <c r="R87" i="9" s="1"/>
  <c r="L88" i="9"/>
  <c r="R88" i="9" s="1"/>
  <c r="F125" i="9"/>
  <c r="L125" i="9" s="1"/>
  <c r="R125" i="9" s="1"/>
  <c r="L126" i="9"/>
  <c r="R126" i="9" s="1"/>
  <c r="F179" i="9"/>
  <c r="L179" i="9" s="1"/>
  <c r="R179" i="9" s="1"/>
  <c r="L180" i="9"/>
  <c r="R180" i="9" s="1"/>
  <c r="F175" i="9"/>
  <c r="L175" i="9" s="1"/>
  <c r="R175" i="9" s="1"/>
  <c r="L176" i="9"/>
  <c r="R176" i="9" s="1"/>
  <c r="L437" i="9"/>
  <c r="R437" i="9" s="1"/>
  <c r="F243" i="9"/>
  <c r="L243" i="9" s="1"/>
  <c r="R243" i="9" s="1"/>
  <c r="L244" i="9"/>
  <c r="R244" i="9" s="1"/>
  <c r="F95" i="9"/>
  <c r="L95" i="9" s="1"/>
  <c r="R95" i="9" s="1"/>
  <c r="L96" i="9"/>
  <c r="R96" i="9" s="1"/>
  <c r="F361" i="9"/>
  <c r="L361" i="9" s="1"/>
  <c r="R361" i="9" s="1"/>
  <c r="L362" i="9"/>
  <c r="R362" i="9" s="1"/>
  <c r="F99" i="9"/>
  <c r="L99" i="9" s="1"/>
  <c r="R99" i="9" s="1"/>
  <c r="L100" i="9"/>
  <c r="R100" i="9" s="1"/>
  <c r="F402" i="9"/>
  <c r="L402" i="9" s="1"/>
  <c r="R402" i="9" s="1"/>
  <c r="L403" i="9"/>
  <c r="R403" i="9" s="1"/>
  <c r="F91" i="9"/>
  <c r="L91" i="9" s="1"/>
  <c r="R91" i="9" s="1"/>
  <c r="L92" i="9"/>
  <c r="R92" i="9" s="1"/>
  <c r="F167" i="9"/>
  <c r="L167" i="9" s="1"/>
  <c r="R167" i="9" s="1"/>
  <c r="L168" i="9"/>
  <c r="R168" i="9" s="1"/>
  <c r="F65" i="9"/>
  <c r="L65" i="9" s="1"/>
  <c r="R65" i="9" s="1"/>
  <c r="L66" i="9"/>
  <c r="R66" i="9" s="1"/>
  <c r="H52" i="9"/>
  <c r="N52" i="9" s="1"/>
  <c r="T52" i="9" s="1"/>
  <c r="G190" i="9"/>
  <c r="M190" i="9" s="1"/>
  <c r="S190" i="9" s="1"/>
  <c r="F463" i="9"/>
  <c r="L463" i="9" s="1"/>
  <c r="R463" i="9" s="1"/>
  <c r="G558" i="9"/>
  <c r="M558" i="9" s="1"/>
  <c r="S558" i="9" s="1"/>
  <c r="G318" i="9"/>
  <c r="M318" i="9" s="1"/>
  <c r="S318" i="9" s="1"/>
  <c r="H318" i="9"/>
  <c r="N318" i="9" s="1"/>
  <c r="T318" i="9" s="1"/>
  <c r="H580" i="9"/>
  <c r="N580" i="9" s="1"/>
  <c r="T580" i="9" s="1"/>
  <c r="G509" i="9"/>
  <c r="M509" i="9" s="1"/>
  <c r="S509" i="9" s="1"/>
  <c r="N597" i="9"/>
  <c r="T597" i="9" s="1"/>
  <c r="H190" i="9"/>
  <c r="N190" i="9" s="1"/>
  <c r="T190" i="9" s="1"/>
  <c r="G463" i="9"/>
  <c r="M463" i="9" s="1"/>
  <c r="S463" i="9" s="1"/>
  <c r="G262" i="9"/>
  <c r="M262" i="9" s="1"/>
  <c r="S262" i="9" s="1"/>
  <c r="G408" i="9"/>
  <c r="G407" i="9" s="1"/>
  <c r="M407" i="9" s="1"/>
  <c r="S407" i="9" s="1"/>
  <c r="H18" i="9"/>
  <c r="N18" i="9" s="1"/>
  <c r="T18" i="9" s="1"/>
  <c r="N19" i="9"/>
  <c r="T19" i="9" s="1"/>
  <c r="H183" i="9"/>
  <c r="N183" i="9" s="1"/>
  <c r="T183" i="9" s="1"/>
  <c r="N184" i="9"/>
  <c r="T184" i="9" s="1"/>
  <c r="G119" i="9"/>
  <c r="M119" i="9" s="1"/>
  <c r="S119" i="9" s="1"/>
  <c r="M120" i="9"/>
  <c r="S120" i="9" s="1"/>
  <c r="H115" i="9"/>
  <c r="N115" i="9" s="1"/>
  <c r="T115" i="9" s="1"/>
  <c r="N116" i="9"/>
  <c r="T116" i="9" s="1"/>
  <c r="G179" i="9"/>
  <c r="M179" i="9" s="1"/>
  <c r="S179" i="9" s="1"/>
  <c r="M180" i="9"/>
  <c r="S180" i="9" s="1"/>
  <c r="G95" i="9"/>
  <c r="M95" i="9" s="1"/>
  <c r="S95" i="9" s="1"/>
  <c r="M96" i="9"/>
  <c r="S96" i="9" s="1"/>
  <c r="H175" i="9"/>
  <c r="N175" i="9" s="1"/>
  <c r="T175" i="9" s="1"/>
  <c r="N176" i="9"/>
  <c r="T176" i="9" s="1"/>
  <c r="G580" i="9"/>
  <c r="M580" i="9" s="1"/>
  <c r="S580" i="9" s="1"/>
  <c r="M597" i="9"/>
  <c r="S597" i="9" s="1"/>
  <c r="H408" i="9"/>
  <c r="G99" i="9"/>
  <c r="M99" i="9" s="1"/>
  <c r="S99" i="9" s="1"/>
  <c r="M100" i="9"/>
  <c r="S100" i="9" s="1"/>
  <c r="H125" i="9"/>
  <c r="N125" i="9" s="1"/>
  <c r="T125" i="9" s="1"/>
  <c r="N126" i="9"/>
  <c r="T126" i="9" s="1"/>
  <c r="H243" i="9"/>
  <c r="N243" i="9" s="1"/>
  <c r="T243" i="9" s="1"/>
  <c r="N244" i="9"/>
  <c r="T244" i="9" s="1"/>
  <c r="G402" i="9"/>
  <c r="M402" i="9" s="1"/>
  <c r="S402" i="9" s="1"/>
  <c r="M403" i="9"/>
  <c r="S403" i="9" s="1"/>
  <c r="H339" i="9"/>
  <c r="N340" i="9"/>
  <c r="T340" i="9" s="1"/>
  <c r="H28" i="9"/>
  <c r="N28" i="9" s="1"/>
  <c r="T28" i="9" s="1"/>
  <c r="N29" i="9"/>
  <c r="T29" i="9" s="1"/>
  <c r="N78" i="9"/>
  <c r="T78" i="9" s="1"/>
  <c r="H59" i="9"/>
  <c r="N59" i="9" s="1"/>
  <c r="T59" i="9" s="1"/>
  <c r="N60" i="9"/>
  <c r="T60" i="9" s="1"/>
  <c r="G183" i="9"/>
  <c r="M183" i="9" s="1"/>
  <c r="S183" i="9" s="1"/>
  <c r="M184" i="9"/>
  <c r="S184" i="9" s="1"/>
  <c r="G247" i="9"/>
  <c r="M247" i="9" s="1"/>
  <c r="S247" i="9" s="1"/>
  <c r="M248" i="9"/>
  <c r="S248" i="9" s="1"/>
  <c r="H377" i="9"/>
  <c r="N377" i="9" s="1"/>
  <c r="T377" i="9" s="1"/>
  <c r="N382" i="9"/>
  <c r="T382" i="9" s="1"/>
  <c r="H32" i="9"/>
  <c r="N32" i="9" s="1"/>
  <c r="T32" i="9" s="1"/>
  <c r="N39" i="9"/>
  <c r="T39" i="9" s="1"/>
  <c r="H129" i="9"/>
  <c r="N129" i="9" s="1"/>
  <c r="T129" i="9" s="1"/>
  <c r="N130" i="9"/>
  <c r="T130" i="9" s="1"/>
  <c r="G155" i="9"/>
  <c r="M155" i="9" s="1"/>
  <c r="S155" i="9" s="1"/>
  <c r="M156" i="9"/>
  <c r="S156" i="9" s="1"/>
  <c r="H81" i="9"/>
  <c r="N81" i="9" s="1"/>
  <c r="T81" i="9" s="1"/>
  <c r="N82" i="9"/>
  <c r="T82" i="9" s="1"/>
  <c r="G137" i="9"/>
  <c r="M137" i="9" s="1"/>
  <c r="S137" i="9" s="1"/>
  <c r="M138" i="9"/>
  <c r="S138" i="9" s="1"/>
  <c r="G203" i="9"/>
  <c r="M203" i="9" s="1"/>
  <c r="S203" i="9" s="1"/>
  <c r="G255" i="9"/>
  <c r="M255" i="9" s="1"/>
  <c r="S255" i="9" s="1"/>
  <c r="M256" i="9"/>
  <c r="S256" i="9" s="1"/>
  <c r="G234" i="9"/>
  <c r="M234" i="9" s="1"/>
  <c r="S234" i="9" s="1"/>
  <c r="M238" i="9"/>
  <c r="S238" i="9" s="1"/>
  <c r="H524" i="9"/>
  <c r="N524" i="9" s="1"/>
  <c r="T524" i="9" s="1"/>
  <c r="N437" i="9"/>
  <c r="T437" i="9" s="1"/>
  <c r="G339" i="9"/>
  <c r="M340" i="9"/>
  <c r="S340" i="9" s="1"/>
  <c r="G103" i="9"/>
  <c r="M103" i="9" s="1"/>
  <c r="S103" i="9" s="1"/>
  <c r="M104" i="9"/>
  <c r="S104" i="9" s="1"/>
  <c r="G125" i="9"/>
  <c r="M125" i="9" s="1"/>
  <c r="S125" i="9" s="1"/>
  <c r="M126" i="9"/>
  <c r="S126" i="9" s="1"/>
  <c r="H167" i="9"/>
  <c r="N167" i="9" s="1"/>
  <c r="T167" i="9" s="1"/>
  <c r="N168" i="9"/>
  <c r="T168" i="9" s="1"/>
  <c r="H151" i="9"/>
  <c r="N151" i="9" s="1"/>
  <c r="T151" i="9" s="1"/>
  <c r="N152" i="9"/>
  <c r="T152" i="9" s="1"/>
  <c r="H179" i="9"/>
  <c r="N179" i="9" s="1"/>
  <c r="T179" i="9" s="1"/>
  <c r="N180" i="9"/>
  <c r="T180" i="9" s="1"/>
  <c r="G28" i="9"/>
  <c r="M28" i="9" s="1"/>
  <c r="S28" i="9" s="1"/>
  <c r="M29" i="9"/>
  <c r="S29" i="9" s="1"/>
  <c r="G18" i="9"/>
  <c r="M18" i="9" s="1"/>
  <c r="S18" i="9" s="1"/>
  <c r="M19" i="9"/>
  <c r="S19" i="9" s="1"/>
  <c r="H119" i="9"/>
  <c r="N119" i="9" s="1"/>
  <c r="T119" i="9" s="1"/>
  <c r="N120" i="9"/>
  <c r="T120" i="9" s="1"/>
  <c r="G161" i="9"/>
  <c r="M161" i="9" s="1"/>
  <c r="S161" i="9" s="1"/>
  <c r="M162" i="9"/>
  <c r="S162" i="9" s="1"/>
  <c r="G211" i="9"/>
  <c r="M211" i="9" s="1"/>
  <c r="S211" i="9" s="1"/>
  <c r="M218" i="9"/>
  <c r="S218" i="9" s="1"/>
  <c r="H234" i="9"/>
  <c r="N234" i="9" s="1"/>
  <c r="T234" i="9" s="1"/>
  <c r="N238" i="9"/>
  <c r="T238" i="9" s="1"/>
  <c r="H211" i="9"/>
  <c r="N211" i="9" s="1"/>
  <c r="T211" i="9" s="1"/>
  <c r="N218" i="9"/>
  <c r="T218" i="9" s="1"/>
  <c r="G524" i="9"/>
  <c r="M524" i="9" s="1"/>
  <c r="S524" i="9" s="1"/>
  <c r="H463" i="9"/>
  <c r="G52" i="9"/>
  <c r="M52" i="9" s="1"/>
  <c r="S52" i="9" s="1"/>
  <c r="G354" i="9"/>
  <c r="M354" i="9" s="1"/>
  <c r="S354" i="9" s="1"/>
  <c r="M355" i="9"/>
  <c r="S355" i="9" s="1"/>
  <c r="G81" i="9"/>
  <c r="M81" i="9" s="1"/>
  <c r="S81" i="9" s="1"/>
  <c r="M82" i="9"/>
  <c r="S82" i="9" s="1"/>
  <c r="G32" i="9"/>
  <c r="M32" i="9" s="1"/>
  <c r="S32" i="9" s="1"/>
  <c r="M39" i="9"/>
  <c r="S39" i="9" s="1"/>
  <c r="G129" i="9"/>
  <c r="M129" i="9" s="1"/>
  <c r="S129" i="9" s="1"/>
  <c r="M130" i="9"/>
  <c r="S130" i="9" s="1"/>
  <c r="H247" i="9"/>
  <c r="N247" i="9" s="1"/>
  <c r="T247" i="9" s="1"/>
  <c r="N248" i="9"/>
  <c r="T248" i="9" s="1"/>
  <c r="H255" i="9"/>
  <c r="N255" i="9" s="1"/>
  <c r="T255" i="9" s="1"/>
  <c r="N256" i="9"/>
  <c r="T256" i="9" s="1"/>
  <c r="H402" i="9"/>
  <c r="N402" i="9" s="1"/>
  <c r="T402" i="9" s="1"/>
  <c r="N403" i="9"/>
  <c r="T403" i="9" s="1"/>
  <c r="H397" i="9"/>
  <c r="N397" i="9" s="1"/>
  <c r="T397" i="9" s="1"/>
  <c r="N398" i="9"/>
  <c r="T398" i="9" s="1"/>
  <c r="G368" i="9"/>
  <c r="M368" i="9" s="1"/>
  <c r="S368" i="9" s="1"/>
  <c r="M369" i="9"/>
  <c r="S369" i="9" s="1"/>
  <c r="H91" i="9"/>
  <c r="N91" i="9" s="1"/>
  <c r="T91" i="9" s="1"/>
  <c r="N92" i="9"/>
  <c r="T92" i="9" s="1"/>
  <c r="G151" i="9"/>
  <c r="M151" i="9" s="1"/>
  <c r="S151" i="9" s="1"/>
  <c r="M152" i="9"/>
  <c r="S152" i="9" s="1"/>
  <c r="G175" i="9"/>
  <c r="M175" i="9" s="1"/>
  <c r="S175" i="9" s="1"/>
  <c r="M176" i="9"/>
  <c r="S176" i="9" s="1"/>
  <c r="M437" i="9"/>
  <c r="S437" i="9" s="1"/>
  <c r="H361" i="9"/>
  <c r="N361" i="9" s="1"/>
  <c r="T361" i="9" s="1"/>
  <c r="N362" i="9"/>
  <c r="T362" i="9" s="1"/>
  <c r="G91" i="9"/>
  <c r="M91" i="9" s="1"/>
  <c r="S91" i="9" s="1"/>
  <c r="M92" i="9"/>
  <c r="S92" i="9" s="1"/>
  <c r="H171" i="9"/>
  <c r="N171" i="9" s="1"/>
  <c r="T171" i="9" s="1"/>
  <c r="N172" i="9"/>
  <c r="T172" i="9" s="1"/>
  <c r="G59" i="9"/>
  <c r="M59" i="9" s="1"/>
  <c r="S59" i="9" s="1"/>
  <c r="M60" i="9"/>
  <c r="S60" i="9" s="1"/>
  <c r="H155" i="9"/>
  <c r="N155" i="9" s="1"/>
  <c r="T155" i="9" s="1"/>
  <c r="N156" i="9"/>
  <c r="T156" i="9" s="1"/>
  <c r="H203" i="9"/>
  <c r="N203" i="9" s="1"/>
  <c r="T203" i="9" s="1"/>
  <c r="H262" i="9"/>
  <c r="G361" i="9"/>
  <c r="M361" i="9" s="1"/>
  <c r="S361" i="9" s="1"/>
  <c r="M362" i="9"/>
  <c r="S362" i="9" s="1"/>
  <c r="M78" i="9"/>
  <c r="S78" i="9" s="1"/>
  <c r="H137" i="9"/>
  <c r="N137" i="9" s="1"/>
  <c r="T137" i="9" s="1"/>
  <c r="N138" i="9"/>
  <c r="T138" i="9" s="1"/>
  <c r="H161" i="9"/>
  <c r="N161" i="9" s="1"/>
  <c r="T161" i="9" s="1"/>
  <c r="N162" i="9"/>
  <c r="T162" i="9" s="1"/>
  <c r="G87" i="9"/>
  <c r="M88" i="9"/>
  <c r="S88" i="9" s="1"/>
  <c r="H24" i="9"/>
  <c r="N24" i="9" s="1"/>
  <c r="T24" i="9" s="1"/>
  <c r="N25" i="9"/>
  <c r="T25" i="9" s="1"/>
  <c r="G171" i="9"/>
  <c r="M171" i="9" s="1"/>
  <c r="S171" i="9" s="1"/>
  <c r="M172" i="9"/>
  <c r="S172" i="9" s="1"/>
  <c r="H354" i="9"/>
  <c r="N354" i="9" s="1"/>
  <c r="T354" i="9" s="1"/>
  <c r="N355" i="9"/>
  <c r="T355" i="9" s="1"/>
  <c r="H95" i="9"/>
  <c r="N95" i="9" s="1"/>
  <c r="T95" i="9" s="1"/>
  <c r="N96" i="9"/>
  <c r="T96" i="9" s="1"/>
  <c r="H87" i="9"/>
  <c r="N88" i="9"/>
  <c r="T88" i="9" s="1"/>
  <c r="H103" i="9"/>
  <c r="N103" i="9" s="1"/>
  <c r="T103" i="9" s="1"/>
  <c r="N104" i="9"/>
  <c r="T104" i="9" s="1"/>
  <c r="H99" i="9"/>
  <c r="N99" i="9" s="1"/>
  <c r="T99" i="9" s="1"/>
  <c r="N100" i="9"/>
  <c r="T100" i="9" s="1"/>
  <c r="G115" i="9"/>
  <c r="M115" i="9" s="1"/>
  <c r="S115" i="9" s="1"/>
  <c r="M116" i="9"/>
  <c r="S116" i="9" s="1"/>
  <c r="G397" i="9"/>
  <c r="M397" i="9" s="1"/>
  <c r="S397" i="9" s="1"/>
  <c r="M398" i="9"/>
  <c r="S398" i="9" s="1"/>
  <c r="H368" i="9"/>
  <c r="N368" i="9" s="1"/>
  <c r="T368" i="9" s="1"/>
  <c r="N369" i="9"/>
  <c r="T369" i="9" s="1"/>
  <c r="G243" i="9"/>
  <c r="M243" i="9" s="1"/>
  <c r="S243" i="9" s="1"/>
  <c r="M244" i="9"/>
  <c r="S244" i="9" s="1"/>
  <c r="G377" i="9"/>
  <c r="M377" i="9" s="1"/>
  <c r="S377" i="9" s="1"/>
  <c r="G167" i="9"/>
  <c r="M167" i="9" s="1"/>
  <c r="S167" i="9" s="1"/>
  <c r="M168" i="9"/>
  <c r="S168" i="9" s="1"/>
  <c r="G24" i="9"/>
  <c r="M24" i="9" s="1"/>
  <c r="S24" i="9" s="1"/>
  <c r="M25" i="9"/>
  <c r="S25" i="9" s="1"/>
  <c r="G1811" i="9"/>
  <c r="H1811" i="9"/>
  <c r="F1811" i="9"/>
  <c r="G1815" i="9"/>
  <c r="H1815" i="9"/>
  <c r="F1815" i="9"/>
  <c r="G1731" i="9"/>
  <c r="H1731" i="9"/>
  <c r="F1731" i="9"/>
  <c r="G1744" i="9"/>
  <c r="H1744" i="9"/>
  <c r="F1744" i="9"/>
  <c r="G1755" i="9"/>
  <c r="H1755" i="9"/>
  <c r="F1755" i="9"/>
  <c r="G1767" i="9"/>
  <c r="H1767" i="9"/>
  <c r="F1767" i="9"/>
  <c r="L81" i="9" l="1"/>
  <c r="R81" i="9" s="1"/>
  <c r="F80" i="9"/>
  <c r="L80" i="9" s="1"/>
  <c r="R80" i="9" s="1"/>
  <c r="M87" i="9"/>
  <c r="S87" i="9" s="1"/>
  <c r="G80" i="9"/>
  <c r="M80" i="9" s="1"/>
  <c r="S80" i="9" s="1"/>
  <c r="N87" i="9"/>
  <c r="T87" i="9" s="1"/>
  <c r="H80" i="9"/>
  <c r="N80" i="9" s="1"/>
  <c r="T80" i="9" s="1"/>
  <c r="F508" i="9"/>
  <c r="L508" i="9" s="1"/>
  <c r="R508" i="9" s="1"/>
  <c r="H508" i="9"/>
  <c r="N508" i="9" s="1"/>
  <c r="T508" i="9" s="1"/>
  <c r="M408" i="9"/>
  <c r="S408" i="9" s="1"/>
  <c r="F261" i="9"/>
  <c r="L261" i="9" s="1"/>
  <c r="R261" i="9" s="1"/>
  <c r="F189" i="9"/>
  <c r="L189" i="9" s="1"/>
  <c r="R189" i="9" s="1"/>
  <c r="F210" i="9"/>
  <c r="L210" i="9" s="1"/>
  <c r="R210" i="9" s="1"/>
  <c r="G1743" i="9"/>
  <c r="M1743" i="9" s="1"/>
  <c r="S1743" i="9" s="1"/>
  <c r="M1744" i="9"/>
  <c r="S1744" i="9" s="1"/>
  <c r="F435" i="9"/>
  <c r="L435" i="9" s="1"/>
  <c r="R435" i="9" s="1"/>
  <c r="F407" i="9"/>
  <c r="L407" i="9" s="1"/>
  <c r="R407" i="9" s="1"/>
  <c r="L408" i="9"/>
  <c r="R408" i="9" s="1"/>
  <c r="F70" i="9"/>
  <c r="L75" i="9"/>
  <c r="R75" i="9" s="1"/>
  <c r="F1766" i="9"/>
  <c r="L1766" i="9" s="1"/>
  <c r="R1766" i="9" s="1"/>
  <c r="L1767" i="9"/>
  <c r="R1767" i="9" s="1"/>
  <c r="H1766" i="9"/>
  <c r="N1766" i="9" s="1"/>
  <c r="T1766" i="9" s="1"/>
  <c r="N1767" i="9"/>
  <c r="T1767" i="9" s="1"/>
  <c r="H1754" i="9"/>
  <c r="N1754" i="9" s="1"/>
  <c r="T1754" i="9" s="1"/>
  <c r="N1755" i="9"/>
  <c r="T1755" i="9" s="1"/>
  <c r="F1814" i="9"/>
  <c r="L1814" i="9" s="1"/>
  <c r="R1814" i="9" s="1"/>
  <c r="L1815" i="9"/>
  <c r="R1815" i="9" s="1"/>
  <c r="G1754" i="9"/>
  <c r="M1754" i="9" s="1"/>
  <c r="S1754" i="9" s="1"/>
  <c r="M1755" i="9"/>
  <c r="S1755" i="9" s="1"/>
  <c r="L339" i="9"/>
  <c r="R339" i="9" s="1"/>
  <c r="F338" i="9"/>
  <c r="L338" i="9" s="1"/>
  <c r="R338" i="9" s="1"/>
  <c r="F1730" i="9"/>
  <c r="L1730" i="9" s="1"/>
  <c r="R1730" i="9" s="1"/>
  <c r="L1731" i="9"/>
  <c r="R1731" i="9" s="1"/>
  <c r="G1766" i="9"/>
  <c r="M1766" i="9" s="1"/>
  <c r="S1766" i="9" s="1"/>
  <c r="M1767" i="9"/>
  <c r="S1767" i="9" s="1"/>
  <c r="F1743" i="9"/>
  <c r="L1743" i="9" s="1"/>
  <c r="R1743" i="9" s="1"/>
  <c r="L1744" i="9"/>
  <c r="R1744" i="9" s="1"/>
  <c r="H1730" i="9"/>
  <c r="N1730" i="9" s="1"/>
  <c r="T1730" i="9" s="1"/>
  <c r="N1731" i="9"/>
  <c r="T1731" i="9" s="1"/>
  <c r="F1754" i="9"/>
  <c r="L1754" i="9" s="1"/>
  <c r="R1754" i="9" s="1"/>
  <c r="L1755" i="9"/>
  <c r="R1755" i="9" s="1"/>
  <c r="H1743" i="9"/>
  <c r="N1743" i="9" s="1"/>
  <c r="T1743" i="9" s="1"/>
  <c r="N1744" i="9"/>
  <c r="T1744" i="9" s="1"/>
  <c r="G1730" i="9"/>
  <c r="M1730" i="9" s="1"/>
  <c r="S1730" i="9" s="1"/>
  <c r="M1731" i="9"/>
  <c r="S1731" i="9" s="1"/>
  <c r="F1810" i="9"/>
  <c r="L1810" i="9" s="1"/>
  <c r="R1810" i="9" s="1"/>
  <c r="L1811" i="9"/>
  <c r="R1811" i="9" s="1"/>
  <c r="G508" i="9"/>
  <c r="M508" i="9" s="1"/>
  <c r="S508" i="9" s="1"/>
  <c r="H189" i="9"/>
  <c r="N189" i="9" s="1"/>
  <c r="T189" i="9" s="1"/>
  <c r="G261" i="9"/>
  <c r="M261" i="9" s="1"/>
  <c r="S261" i="9" s="1"/>
  <c r="G189" i="9"/>
  <c r="M189" i="9" s="1"/>
  <c r="S189" i="9" s="1"/>
  <c r="G210" i="9"/>
  <c r="M210" i="9" s="1"/>
  <c r="S210" i="9" s="1"/>
  <c r="H1814" i="9"/>
  <c r="N1814" i="9" s="1"/>
  <c r="T1814" i="9" s="1"/>
  <c r="N1815" i="9"/>
  <c r="T1815" i="9" s="1"/>
  <c r="G1810" i="9"/>
  <c r="M1810" i="9" s="1"/>
  <c r="S1810" i="9" s="1"/>
  <c r="M1811" i="9"/>
  <c r="S1811" i="9" s="1"/>
  <c r="H435" i="9"/>
  <c r="N435" i="9" s="1"/>
  <c r="T435" i="9" s="1"/>
  <c r="N463" i="9"/>
  <c r="T463" i="9" s="1"/>
  <c r="H1810" i="9"/>
  <c r="N1810" i="9" s="1"/>
  <c r="T1810" i="9" s="1"/>
  <c r="N1811" i="9"/>
  <c r="T1811" i="9" s="1"/>
  <c r="H210" i="9"/>
  <c r="N210" i="9" s="1"/>
  <c r="T210" i="9" s="1"/>
  <c r="M339" i="9"/>
  <c r="S339" i="9" s="1"/>
  <c r="G338" i="9"/>
  <c r="M338" i="9" s="1"/>
  <c r="S338" i="9" s="1"/>
  <c r="H70" i="9"/>
  <c r="N75" i="9"/>
  <c r="T75" i="9" s="1"/>
  <c r="N339" i="9"/>
  <c r="T339" i="9" s="1"/>
  <c r="H338" i="9"/>
  <c r="N338" i="9" s="1"/>
  <c r="T338" i="9" s="1"/>
  <c r="G1814" i="9"/>
  <c r="M1814" i="9" s="1"/>
  <c r="S1814" i="9" s="1"/>
  <c r="M1815" i="9"/>
  <c r="S1815" i="9" s="1"/>
  <c r="H261" i="9"/>
  <c r="N261" i="9" s="1"/>
  <c r="T261" i="9" s="1"/>
  <c r="N262" i="9"/>
  <c r="T262" i="9" s="1"/>
  <c r="G70" i="9"/>
  <c r="M70" i="9" s="1"/>
  <c r="S70" i="9" s="1"/>
  <c r="M75" i="9"/>
  <c r="S75" i="9" s="1"/>
  <c r="H407" i="9"/>
  <c r="N407" i="9" s="1"/>
  <c r="T407" i="9" s="1"/>
  <c r="N408" i="9"/>
  <c r="T408" i="9" s="1"/>
  <c r="G435" i="9"/>
  <c r="M435" i="9" s="1"/>
  <c r="S435" i="9" s="1"/>
  <c r="G1797" i="9"/>
  <c r="H1797" i="9"/>
  <c r="F1797" i="9"/>
  <c r="G1796" i="9" l="1"/>
  <c r="M1796" i="9" s="1"/>
  <c r="S1796" i="9" s="1"/>
  <c r="M1797" i="9"/>
  <c r="S1797" i="9" s="1"/>
  <c r="L70" i="9"/>
  <c r="R70" i="9" s="1"/>
  <c r="F17" i="9"/>
  <c r="F1796" i="9"/>
  <c r="L1796" i="9" s="1"/>
  <c r="R1796" i="9" s="1"/>
  <c r="L1797" i="9"/>
  <c r="R1797" i="9" s="1"/>
  <c r="H1796" i="9"/>
  <c r="N1796" i="9" s="1"/>
  <c r="T1796" i="9" s="1"/>
  <c r="N1797" i="9"/>
  <c r="T1797" i="9" s="1"/>
  <c r="G17" i="9"/>
  <c r="N70" i="9"/>
  <c r="T70" i="9" s="1"/>
  <c r="H17" i="9"/>
  <c r="G1422" i="9"/>
  <c r="M1422" i="9" s="1"/>
  <c r="S1422" i="9" s="1"/>
  <c r="H1422" i="9"/>
  <c r="N1422" i="9" s="1"/>
  <c r="T1422" i="9" s="1"/>
  <c r="F1422" i="9"/>
  <c r="L1422" i="9" s="1"/>
  <c r="R1422" i="9" s="1"/>
  <c r="G1407" i="9"/>
  <c r="H1407" i="9"/>
  <c r="F1407" i="9"/>
  <c r="G1402" i="9"/>
  <c r="M1402" i="9" s="1"/>
  <c r="S1402" i="9" s="1"/>
  <c r="H1402" i="9"/>
  <c r="N1402" i="9" s="1"/>
  <c r="T1402" i="9" s="1"/>
  <c r="F1402" i="9"/>
  <c r="L1402" i="9" s="1"/>
  <c r="R1402" i="9" s="1"/>
  <c r="G1387" i="9"/>
  <c r="H1387" i="9"/>
  <c r="F1387" i="9"/>
  <c r="G1382" i="9"/>
  <c r="H1382" i="9"/>
  <c r="F1382" i="9"/>
  <c r="G1626" i="9"/>
  <c r="H1626" i="9"/>
  <c r="F1626" i="9"/>
  <c r="G1631" i="9"/>
  <c r="M1631" i="9" s="1"/>
  <c r="S1631" i="9" s="1"/>
  <c r="H1631" i="9"/>
  <c r="N1631" i="9" s="1"/>
  <c r="T1631" i="9" s="1"/>
  <c r="F1631" i="9"/>
  <c r="L1631" i="9" s="1"/>
  <c r="R1631" i="9" s="1"/>
  <c r="G1635" i="9"/>
  <c r="M1635" i="9" s="1"/>
  <c r="S1635" i="9" s="1"/>
  <c r="H1635" i="9"/>
  <c r="N1635" i="9" s="1"/>
  <c r="T1635" i="9" s="1"/>
  <c r="F1635" i="9"/>
  <c r="L1635" i="9" s="1"/>
  <c r="R1635" i="9" s="1"/>
  <c r="G1640" i="9"/>
  <c r="M1640" i="9" s="1"/>
  <c r="S1640" i="9" s="1"/>
  <c r="H1640" i="9"/>
  <c r="N1640" i="9" s="1"/>
  <c r="T1640" i="9" s="1"/>
  <c r="F1640" i="9"/>
  <c r="L1640" i="9" s="1"/>
  <c r="R1640" i="9" s="1"/>
  <c r="G1654" i="9"/>
  <c r="M1654" i="9" s="1"/>
  <c r="S1654" i="9" s="1"/>
  <c r="H1654" i="9"/>
  <c r="N1654" i="9" s="1"/>
  <c r="T1654" i="9" s="1"/>
  <c r="F1654" i="9"/>
  <c r="L1654" i="9" s="1"/>
  <c r="R1654" i="9" s="1"/>
  <c r="F1386" i="9" l="1"/>
  <c r="L1386" i="9" s="1"/>
  <c r="R1386" i="9" s="1"/>
  <c r="L1387" i="9"/>
  <c r="R1387" i="9" s="1"/>
  <c r="F1381" i="9"/>
  <c r="L1381" i="9" s="1"/>
  <c r="R1381" i="9" s="1"/>
  <c r="L1382" i="9"/>
  <c r="R1382" i="9" s="1"/>
  <c r="L17" i="9"/>
  <c r="R17" i="9" s="1"/>
  <c r="F16" i="9"/>
  <c r="L16" i="9" s="1"/>
  <c r="R16" i="9" s="1"/>
  <c r="F1625" i="9"/>
  <c r="L1625" i="9" s="1"/>
  <c r="R1625" i="9" s="1"/>
  <c r="L1626" i="9"/>
  <c r="R1626" i="9" s="1"/>
  <c r="F1406" i="9"/>
  <c r="L1406" i="9" s="1"/>
  <c r="R1406" i="9" s="1"/>
  <c r="L1407" i="9"/>
  <c r="R1407" i="9" s="1"/>
  <c r="H1625" i="9"/>
  <c r="N1625" i="9" s="1"/>
  <c r="T1625" i="9" s="1"/>
  <c r="N1626" i="9"/>
  <c r="T1626" i="9" s="1"/>
  <c r="G1381" i="9"/>
  <c r="M1381" i="9" s="1"/>
  <c r="S1381" i="9" s="1"/>
  <c r="M1382" i="9"/>
  <c r="S1382" i="9" s="1"/>
  <c r="H1406" i="9"/>
  <c r="N1406" i="9" s="1"/>
  <c r="T1406" i="9" s="1"/>
  <c r="N1407" i="9"/>
  <c r="T1407" i="9" s="1"/>
  <c r="G1625" i="9"/>
  <c r="M1625" i="9" s="1"/>
  <c r="S1625" i="9" s="1"/>
  <c r="M1626" i="9"/>
  <c r="S1626" i="9" s="1"/>
  <c r="N17" i="9"/>
  <c r="T17" i="9" s="1"/>
  <c r="H16" i="9"/>
  <c r="N16" i="9" s="1"/>
  <c r="T16" i="9" s="1"/>
  <c r="H1386" i="9"/>
  <c r="N1386" i="9" s="1"/>
  <c r="T1386" i="9" s="1"/>
  <c r="N1387" i="9"/>
  <c r="T1387" i="9" s="1"/>
  <c r="G1406" i="9"/>
  <c r="M1406" i="9" s="1"/>
  <c r="S1406" i="9" s="1"/>
  <c r="M1407" i="9"/>
  <c r="S1407" i="9" s="1"/>
  <c r="H1381" i="9"/>
  <c r="N1381" i="9" s="1"/>
  <c r="T1381" i="9" s="1"/>
  <c r="N1382" i="9"/>
  <c r="T1382" i="9" s="1"/>
  <c r="G1386" i="9"/>
  <c r="M1386" i="9" s="1"/>
  <c r="S1386" i="9" s="1"/>
  <c r="M1387" i="9"/>
  <c r="S1387" i="9" s="1"/>
  <c r="M17" i="9"/>
  <c r="S17" i="9" s="1"/>
  <c r="G16" i="9"/>
  <c r="M16" i="9" s="1"/>
  <c r="S16" i="9" s="1"/>
  <c r="H1644" i="9"/>
  <c r="G1392" i="9"/>
  <c r="H1630" i="9"/>
  <c r="N1630" i="9" s="1"/>
  <c r="T1630" i="9" s="1"/>
  <c r="F1412" i="9"/>
  <c r="H1412" i="9"/>
  <c r="F1392" i="9"/>
  <c r="H1392" i="9"/>
  <c r="G1412" i="9"/>
  <c r="G1644" i="9"/>
  <c r="F1644" i="9"/>
  <c r="F1630" i="9"/>
  <c r="L1630" i="9" s="1"/>
  <c r="R1630" i="9" s="1"/>
  <c r="G1630" i="9"/>
  <c r="M1630" i="9" s="1"/>
  <c r="S1630" i="9" s="1"/>
  <c r="G1662" i="9"/>
  <c r="H1662" i="9"/>
  <c r="F1662" i="9"/>
  <c r="G1667" i="9"/>
  <c r="H1667" i="9"/>
  <c r="F1667" i="9"/>
  <c r="G1672" i="9"/>
  <c r="M1672" i="9" s="1"/>
  <c r="S1672" i="9" s="1"/>
  <c r="H1672" i="9"/>
  <c r="N1672" i="9" s="1"/>
  <c r="T1672" i="9" s="1"/>
  <c r="F1672" i="9"/>
  <c r="L1672" i="9" s="1"/>
  <c r="R1672" i="9" s="1"/>
  <c r="F1639" i="9" l="1"/>
  <c r="L1639" i="9" s="1"/>
  <c r="R1639" i="9" s="1"/>
  <c r="L1644" i="9"/>
  <c r="R1644" i="9" s="1"/>
  <c r="F1411" i="9"/>
  <c r="L1411" i="9" s="1"/>
  <c r="R1411" i="9" s="1"/>
  <c r="L1412" i="9"/>
  <c r="R1412" i="9" s="1"/>
  <c r="F1666" i="9"/>
  <c r="L1666" i="9" s="1"/>
  <c r="R1666" i="9" s="1"/>
  <c r="L1667" i="9"/>
  <c r="R1667" i="9" s="1"/>
  <c r="F1391" i="9"/>
  <c r="L1391" i="9" s="1"/>
  <c r="R1391" i="9" s="1"/>
  <c r="L1392" i="9"/>
  <c r="R1392" i="9" s="1"/>
  <c r="F1661" i="9"/>
  <c r="L1661" i="9" s="1"/>
  <c r="R1661" i="9" s="1"/>
  <c r="L1662" i="9"/>
  <c r="R1662" i="9" s="1"/>
  <c r="G1666" i="9"/>
  <c r="M1666" i="9" s="1"/>
  <c r="S1666" i="9" s="1"/>
  <c r="M1667" i="9"/>
  <c r="S1667" i="9" s="1"/>
  <c r="G1411" i="9"/>
  <c r="M1411" i="9" s="1"/>
  <c r="S1411" i="9" s="1"/>
  <c r="M1412" i="9"/>
  <c r="S1412" i="9" s="1"/>
  <c r="H1661" i="9"/>
  <c r="N1661" i="9" s="1"/>
  <c r="T1661" i="9" s="1"/>
  <c r="N1662" i="9"/>
  <c r="T1662" i="9" s="1"/>
  <c r="G1391" i="9"/>
  <c r="M1391" i="9" s="1"/>
  <c r="S1391" i="9" s="1"/>
  <c r="M1392" i="9"/>
  <c r="S1392" i="9" s="1"/>
  <c r="H1391" i="9"/>
  <c r="N1391" i="9" s="1"/>
  <c r="T1391" i="9" s="1"/>
  <c r="N1392" i="9"/>
  <c r="T1392" i="9" s="1"/>
  <c r="H1666" i="9"/>
  <c r="N1666" i="9" s="1"/>
  <c r="T1666" i="9" s="1"/>
  <c r="N1667" i="9"/>
  <c r="T1667" i="9" s="1"/>
  <c r="G1661" i="9"/>
  <c r="M1661" i="9" s="1"/>
  <c r="S1661" i="9" s="1"/>
  <c r="M1662" i="9"/>
  <c r="S1662" i="9" s="1"/>
  <c r="G1639" i="9"/>
  <c r="M1639" i="9" s="1"/>
  <c r="S1639" i="9" s="1"/>
  <c r="M1644" i="9"/>
  <c r="S1644" i="9" s="1"/>
  <c r="H1411" i="9"/>
  <c r="N1411" i="9" s="1"/>
  <c r="T1411" i="9" s="1"/>
  <c r="N1412" i="9"/>
  <c r="T1412" i="9" s="1"/>
  <c r="H1639" i="9"/>
  <c r="N1639" i="9" s="1"/>
  <c r="T1639" i="9" s="1"/>
  <c r="N1644" i="9"/>
  <c r="T1644" i="9" s="1"/>
  <c r="F1676" i="9"/>
  <c r="H1676" i="9"/>
  <c r="G1676" i="9"/>
  <c r="G1688" i="9"/>
  <c r="H1688" i="9"/>
  <c r="F1688" i="9"/>
  <c r="G1693" i="9"/>
  <c r="M1693" i="9" s="1"/>
  <c r="S1693" i="9" s="1"/>
  <c r="H1693" i="9"/>
  <c r="N1693" i="9" s="1"/>
  <c r="T1693" i="9" s="1"/>
  <c r="F1693" i="9"/>
  <c r="L1693" i="9" s="1"/>
  <c r="R1693" i="9" s="1"/>
  <c r="F1380" i="9" l="1"/>
  <c r="L1380" i="9" s="1"/>
  <c r="R1380" i="9" s="1"/>
  <c r="F1624" i="9"/>
  <c r="L1624" i="9" s="1"/>
  <c r="R1624" i="9" s="1"/>
  <c r="G1380" i="9"/>
  <c r="M1380" i="9" s="1"/>
  <c r="S1380" i="9" s="1"/>
  <c r="H1380" i="9"/>
  <c r="N1380" i="9" s="1"/>
  <c r="T1380" i="9" s="1"/>
  <c r="F1671" i="9"/>
  <c r="L1676" i="9"/>
  <c r="R1676" i="9" s="1"/>
  <c r="F1687" i="9"/>
  <c r="L1687" i="9" s="1"/>
  <c r="R1687" i="9" s="1"/>
  <c r="L1688" i="9"/>
  <c r="R1688" i="9" s="1"/>
  <c r="H1671" i="9"/>
  <c r="N1676" i="9"/>
  <c r="T1676" i="9" s="1"/>
  <c r="H1624" i="9"/>
  <c r="N1624" i="9" s="1"/>
  <c r="T1624" i="9" s="1"/>
  <c r="H1687" i="9"/>
  <c r="N1687" i="9" s="1"/>
  <c r="T1687" i="9" s="1"/>
  <c r="N1688" i="9"/>
  <c r="T1688" i="9" s="1"/>
  <c r="G1687" i="9"/>
  <c r="M1687" i="9" s="1"/>
  <c r="S1687" i="9" s="1"/>
  <c r="M1688" i="9"/>
  <c r="S1688" i="9" s="1"/>
  <c r="G1671" i="9"/>
  <c r="M1676" i="9"/>
  <c r="S1676" i="9" s="1"/>
  <c r="G1624" i="9"/>
  <c r="M1624" i="9" s="1"/>
  <c r="S1624" i="9" s="1"/>
  <c r="F1697" i="9"/>
  <c r="H1697" i="9"/>
  <c r="G1697" i="9"/>
  <c r="G1709" i="9"/>
  <c r="H1709" i="9"/>
  <c r="F1709" i="9"/>
  <c r="G1714" i="9"/>
  <c r="M1714" i="9" s="1"/>
  <c r="S1714" i="9" s="1"/>
  <c r="H1714" i="9"/>
  <c r="N1714" i="9" s="1"/>
  <c r="T1714" i="9" s="1"/>
  <c r="F1714" i="9"/>
  <c r="L1714" i="9" s="1"/>
  <c r="R1714" i="9" s="1"/>
  <c r="G1729" i="9"/>
  <c r="M1729" i="9" s="1"/>
  <c r="S1729" i="9" s="1"/>
  <c r="H1729" i="9"/>
  <c r="N1729" i="9" s="1"/>
  <c r="T1729" i="9" s="1"/>
  <c r="F1729" i="9"/>
  <c r="L1729" i="9" s="1"/>
  <c r="R1729" i="9" s="1"/>
  <c r="F1692" i="9" l="1"/>
  <c r="L1697" i="9"/>
  <c r="R1697" i="9" s="1"/>
  <c r="F1708" i="9"/>
  <c r="L1708" i="9" s="1"/>
  <c r="R1708" i="9" s="1"/>
  <c r="L1709" i="9"/>
  <c r="R1709" i="9" s="1"/>
  <c r="F1660" i="9"/>
  <c r="L1660" i="9" s="1"/>
  <c r="R1660" i="9" s="1"/>
  <c r="L1671" i="9"/>
  <c r="R1671" i="9" s="1"/>
  <c r="H1708" i="9"/>
  <c r="N1708" i="9" s="1"/>
  <c r="T1708" i="9" s="1"/>
  <c r="N1709" i="9"/>
  <c r="T1709" i="9" s="1"/>
  <c r="H1692" i="9"/>
  <c r="N1697" i="9"/>
  <c r="T1697" i="9" s="1"/>
  <c r="G1660" i="9"/>
  <c r="M1660" i="9" s="1"/>
  <c r="S1660" i="9" s="1"/>
  <c r="M1671" i="9"/>
  <c r="S1671" i="9" s="1"/>
  <c r="G1708" i="9"/>
  <c r="M1708" i="9" s="1"/>
  <c r="S1708" i="9" s="1"/>
  <c r="M1709" i="9"/>
  <c r="S1709" i="9" s="1"/>
  <c r="G1692" i="9"/>
  <c r="M1697" i="9"/>
  <c r="S1697" i="9" s="1"/>
  <c r="H1660" i="9"/>
  <c r="N1660" i="9" s="1"/>
  <c r="T1660" i="9" s="1"/>
  <c r="N1671" i="9"/>
  <c r="T1671" i="9" s="1"/>
  <c r="F1718" i="9"/>
  <c r="H1718" i="9"/>
  <c r="G1718" i="9"/>
  <c r="F1713" i="9" l="1"/>
  <c r="L1713" i="9" s="1"/>
  <c r="R1713" i="9" s="1"/>
  <c r="L1718" i="9"/>
  <c r="R1718" i="9" s="1"/>
  <c r="F1686" i="9"/>
  <c r="L1686" i="9" s="1"/>
  <c r="R1686" i="9" s="1"/>
  <c r="L1692" i="9"/>
  <c r="R1692" i="9" s="1"/>
  <c r="H1713" i="9"/>
  <c r="N1713" i="9" s="1"/>
  <c r="T1713" i="9" s="1"/>
  <c r="N1718" i="9"/>
  <c r="T1718" i="9" s="1"/>
  <c r="G1713" i="9"/>
  <c r="M1713" i="9" s="1"/>
  <c r="S1713" i="9" s="1"/>
  <c r="M1718" i="9"/>
  <c r="S1718" i="9" s="1"/>
  <c r="H1686" i="9"/>
  <c r="N1686" i="9" s="1"/>
  <c r="T1686" i="9" s="1"/>
  <c r="N1692" i="9"/>
  <c r="T1692" i="9" s="1"/>
  <c r="G1686" i="9"/>
  <c r="M1686" i="9" s="1"/>
  <c r="S1686" i="9" s="1"/>
  <c r="M1692" i="9"/>
  <c r="S1692" i="9" s="1"/>
  <c r="F1742" i="9"/>
  <c r="G1742" i="9"/>
  <c r="H1742" i="9"/>
  <c r="G1779" i="9"/>
  <c r="M1779" i="9" s="1"/>
  <c r="S1779" i="9" s="1"/>
  <c r="H1779" i="9"/>
  <c r="N1779" i="9" s="1"/>
  <c r="T1779" i="9" s="1"/>
  <c r="F1779" i="9"/>
  <c r="L1779" i="9" s="1"/>
  <c r="R1779" i="9" s="1"/>
  <c r="F1728" i="9" l="1"/>
  <c r="L1728" i="9" s="1"/>
  <c r="R1728" i="9" s="1"/>
  <c r="L1742" i="9"/>
  <c r="R1742" i="9" s="1"/>
  <c r="H1728" i="9"/>
  <c r="N1728" i="9" s="1"/>
  <c r="T1728" i="9" s="1"/>
  <c r="N1742" i="9"/>
  <c r="T1742" i="9" s="1"/>
  <c r="G1728" i="9"/>
  <c r="M1728" i="9" s="1"/>
  <c r="S1728" i="9" s="1"/>
  <c r="M1742" i="9"/>
  <c r="S1742" i="9" s="1"/>
  <c r="F1783" i="9"/>
  <c r="H1783" i="9"/>
  <c r="G1783" i="9"/>
  <c r="G1804" i="9"/>
  <c r="H1804" i="9"/>
  <c r="F1804" i="9"/>
  <c r="G1809" i="9"/>
  <c r="M1809" i="9" s="1"/>
  <c r="S1809" i="9" s="1"/>
  <c r="H1809" i="9"/>
  <c r="N1809" i="9" s="1"/>
  <c r="T1809" i="9" s="1"/>
  <c r="F1809" i="9"/>
  <c r="L1809" i="9" s="1"/>
  <c r="R1809" i="9" s="1"/>
  <c r="G1813" i="9"/>
  <c r="M1813" i="9" s="1"/>
  <c r="S1813" i="9" s="1"/>
  <c r="H1813" i="9"/>
  <c r="N1813" i="9" s="1"/>
  <c r="T1813" i="9" s="1"/>
  <c r="F1813" i="9"/>
  <c r="L1813" i="9" s="1"/>
  <c r="R1813" i="9" s="1"/>
  <c r="F1803" i="9" l="1"/>
  <c r="L1803" i="9" s="1"/>
  <c r="R1803" i="9" s="1"/>
  <c r="L1804" i="9"/>
  <c r="R1804" i="9" s="1"/>
  <c r="F1778" i="9"/>
  <c r="L1783" i="9"/>
  <c r="R1783" i="9" s="1"/>
  <c r="G1778" i="9"/>
  <c r="M1783" i="9"/>
  <c r="S1783" i="9" s="1"/>
  <c r="G1803" i="9"/>
  <c r="M1803" i="9" s="1"/>
  <c r="S1803" i="9" s="1"/>
  <c r="M1804" i="9"/>
  <c r="S1804" i="9" s="1"/>
  <c r="H1778" i="9"/>
  <c r="N1783" i="9"/>
  <c r="T1783" i="9" s="1"/>
  <c r="H1803" i="9"/>
  <c r="N1803" i="9" s="1"/>
  <c r="T1803" i="9" s="1"/>
  <c r="N1804" i="9"/>
  <c r="T1804" i="9" s="1"/>
  <c r="G1795" i="9"/>
  <c r="H1808" i="9"/>
  <c r="N1808" i="9" s="1"/>
  <c r="T1808" i="9" s="1"/>
  <c r="F1795" i="9"/>
  <c r="G1808" i="9"/>
  <c r="M1808" i="9" s="1"/>
  <c r="S1808" i="9" s="1"/>
  <c r="H1795" i="9"/>
  <c r="F1808" i="9"/>
  <c r="L1808" i="9" s="1"/>
  <c r="R1808" i="9" s="1"/>
  <c r="F1707" i="9" l="1"/>
  <c r="L1707" i="9" s="1"/>
  <c r="R1707" i="9" s="1"/>
  <c r="L1778" i="9"/>
  <c r="R1778" i="9" s="1"/>
  <c r="F1794" i="9"/>
  <c r="L1794" i="9" s="1"/>
  <c r="R1794" i="9" s="1"/>
  <c r="L1795" i="9"/>
  <c r="R1795" i="9" s="1"/>
  <c r="H1794" i="9"/>
  <c r="N1794" i="9" s="1"/>
  <c r="T1794" i="9" s="1"/>
  <c r="N1795" i="9"/>
  <c r="T1795" i="9" s="1"/>
  <c r="G1794" i="9"/>
  <c r="M1794" i="9" s="1"/>
  <c r="S1794" i="9" s="1"/>
  <c r="M1795" i="9"/>
  <c r="S1795" i="9" s="1"/>
  <c r="H1707" i="9"/>
  <c r="N1707" i="9" s="1"/>
  <c r="T1707" i="9" s="1"/>
  <c r="N1778" i="9"/>
  <c r="T1778" i="9" s="1"/>
  <c r="G1707" i="9"/>
  <c r="M1707" i="9" s="1"/>
  <c r="S1707" i="9" s="1"/>
  <c r="M1778" i="9"/>
  <c r="S1778" i="9" s="1"/>
  <c r="H1793" i="9"/>
  <c r="F1793" i="9" l="1"/>
  <c r="G1793" i="9"/>
  <c r="H1818" i="9"/>
  <c r="N1793" i="9"/>
  <c r="T1793" i="9" s="1"/>
  <c r="F1818" i="9" l="1"/>
  <c r="L1793" i="9"/>
  <c r="R1793" i="9" s="1"/>
  <c r="H1821" i="9"/>
  <c r="N1818" i="9"/>
  <c r="T1818" i="9" s="1"/>
  <c r="G1818" i="9"/>
  <c r="M1793" i="9"/>
  <c r="S1793" i="9" s="1"/>
  <c r="F1821" i="9" l="1"/>
  <c r="L1818" i="9"/>
  <c r="R1818" i="9" s="1"/>
  <c r="G1821" i="9"/>
  <c r="M1818" i="9"/>
  <c r="S1818" i="9" s="1"/>
</calcChain>
</file>

<file path=xl/sharedStrings.xml><?xml version="1.0" encoding="utf-8"?>
<sst xmlns="http://schemas.openxmlformats.org/spreadsheetml/2006/main" count="5607" uniqueCount="883">
  <si>
    <t>Раздел</t>
  </si>
  <si>
    <t>Подраздел</t>
  </si>
  <si>
    <t>Целевая статья</t>
  </si>
  <si>
    <t>Вид расходов</t>
  </si>
  <si>
    <t>Наименование расходов</t>
  </si>
  <si>
    <t>2014 год</t>
  </si>
  <si>
    <t>200</t>
  </si>
  <si>
    <t>800</t>
  </si>
  <si>
    <t>2015 год</t>
  </si>
  <si>
    <t>2016 год</t>
  </si>
  <si>
    <t>01</t>
  </si>
  <si>
    <t>13</t>
  </si>
  <si>
    <t>07</t>
  </si>
  <si>
    <t>100</t>
  </si>
  <si>
    <t>400</t>
  </si>
  <si>
    <t>2000000</t>
  </si>
  <si>
    <t>2010000</t>
  </si>
  <si>
    <t>2012154</t>
  </si>
  <si>
    <t>2012155</t>
  </si>
  <si>
    <t>2020000</t>
  </si>
  <si>
    <t>2020059</t>
  </si>
  <si>
    <t>2022159</t>
  </si>
  <si>
    <t>9100000</t>
  </si>
  <si>
    <t>9190000</t>
  </si>
  <si>
    <t>9192201</t>
  </si>
  <si>
    <t>9500000</t>
  </si>
  <si>
    <t>9580000</t>
  </si>
  <si>
    <t>9580011</t>
  </si>
  <si>
    <t>9580019</t>
  </si>
  <si>
    <t>0100000</t>
  </si>
  <si>
    <t>0110000</t>
  </si>
  <si>
    <t>0114101</t>
  </si>
  <si>
    <t>06</t>
  </si>
  <si>
    <t>11</t>
  </si>
  <si>
    <t>9619200</t>
  </si>
  <si>
    <t>9162183</t>
  </si>
  <si>
    <t>9699500</t>
  </si>
  <si>
    <t>9699400</t>
  </si>
  <si>
    <t>9629300</t>
  </si>
  <si>
    <t>9600000</t>
  </si>
  <si>
    <t>9620000</t>
  </si>
  <si>
    <t>9160000</t>
  </si>
  <si>
    <t>9610000</t>
  </si>
  <si>
    <t>9690000</t>
  </si>
  <si>
    <t>04</t>
  </si>
  <si>
    <t>12</t>
  </si>
  <si>
    <t>1810059</t>
  </si>
  <si>
    <t>1812120</t>
  </si>
  <si>
    <t>1812302</t>
  </si>
  <si>
    <t>1812303</t>
  </si>
  <si>
    <t>1812320</t>
  </si>
  <si>
    <t>1822121</t>
  </si>
  <si>
    <t>1822122</t>
  </si>
  <si>
    <t>1800000</t>
  </si>
  <si>
    <t>1810000</t>
  </si>
  <si>
    <t>600</t>
  </si>
  <si>
    <t>1820000</t>
  </si>
  <si>
    <t>03</t>
  </si>
  <si>
    <t>05</t>
  </si>
  <si>
    <t>2120059</t>
  </si>
  <si>
    <t>2122165</t>
  </si>
  <si>
    <t>2122166</t>
  </si>
  <si>
    <t>2112162</t>
  </si>
  <si>
    <t>2112163</t>
  </si>
  <si>
    <t>2112164</t>
  </si>
  <si>
    <t>9150059</t>
  </si>
  <si>
    <t>9152197</t>
  </si>
  <si>
    <t>2100000</t>
  </si>
  <si>
    <t>2120000</t>
  </si>
  <si>
    <t>2110000</t>
  </si>
  <si>
    <t>9150000</t>
  </si>
  <si>
    <t>09</t>
  </si>
  <si>
    <t>10</t>
  </si>
  <si>
    <t>02</t>
  </si>
  <si>
    <t>9196301</t>
  </si>
  <si>
    <t>9196303</t>
  </si>
  <si>
    <t>9196305</t>
  </si>
  <si>
    <t>1412110</t>
  </si>
  <si>
    <t>9196304</t>
  </si>
  <si>
    <t>0212322</t>
  </si>
  <si>
    <t>0216203</t>
  </si>
  <si>
    <t>9196315</t>
  </si>
  <si>
    <t>1400000</t>
  </si>
  <si>
    <t>1410000</t>
  </si>
  <si>
    <t>300</t>
  </si>
  <si>
    <t>0200000</t>
  </si>
  <si>
    <t>0210000</t>
  </si>
  <si>
    <t>0342100</t>
  </si>
  <si>
    <t>0350059</t>
  </si>
  <si>
    <t>0222311</t>
  </si>
  <si>
    <t>0410059</t>
  </si>
  <si>
    <t>0412314</t>
  </si>
  <si>
    <t>0417004</t>
  </si>
  <si>
    <t>0720059</t>
  </si>
  <si>
    <t>0352127</t>
  </si>
  <si>
    <t>0358203</t>
  </si>
  <si>
    <t>1312108</t>
  </si>
  <si>
    <t>1322109</t>
  </si>
  <si>
    <t>08</t>
  </si>
  <si>
    <t>0212102</t>
  </si>
  <si>
    <t>0312198</t>
  </si>
  <si>
    <t>0320059</t>
  </si>
  <si>
    <t>0330059</t>
  </si>
  <si>
    <t>0360059</t>
  </si>
  <si>
    <t>0370059</t>
  </si>
  <si>
    <t>0358202</t>
  </si>
  <si>
    <t>0300000</t>
  </si>
  <si>
    <t>0340000</t>
  </si>
  <si>
    <t>0350000</t>
  </si>
  <si>
    <t>0220000</t>
  </si>
  <si>
    <t>0400000</t>
  </si>
  <si>
    <t>0410000</t>
  </si>
  <si>
    <t>0700000</t>
  </si>
  <si>
    <t>0720000</t>
  </si>
  <si>
    <t>1300000</t>
  </si>
  <si>
    <t>1310000</t>
  </si>
  <si>
    <t>1320000</t>
  </si>
  <si>
    <t>0310000</t>
  </si>
  <si>
    <t>0320000</t>
  </si>
  <si>
    <t>0330000</t>
  </si>
  <si>
    <t>0360000</t>
  </si>
  <si>
    <t>0370000</t>
  </si>
  <si>
    <t>0116311</t>
  </si>
  <si>
    <t>0116306</t>
  </si>
  <si>
    <t>0110059</t>
  </si>
  <si>
    <t>0112103</t>
  </si>
  <si>
    <t>0142104</t>
  </si>
  <si>
    <t>0116330</t>
  </si>
  <si>
    <t>0117003</t>
  </si>
  <si>
    <t>0120059</t>
  </si>
  <si>
    <t>0124100</t>
  </si>
  <si>
    <t>0124116</t>
  </si>
  <si>
    <t>0124117</t>
  </si>
  <si>
    <t>0124118</t>
  </si>
  <si>
    <t>0124119</t>
  </si>
  <si>
    <t>0124201</t>
  </si>
  <si>
    <t>0126307</t>
  </si>
  <si>
    <t>0126308</t>
  </si>
  <si>
    <t>0126310</t>
  </si>
  <si>
    <t>0126311</t>
  </si>
  <si>
    <t>0127005</t>
  </si>
  <si>
    <t>0128200</t>
  </si>
  <si>
    <t>0128201</t>
  </si>
  <si>
    <t>0128204</t>
  </si>
  <si>
    <t>0130059</t>
  </si>
  <si>
    <t>0520059</t>
  </si>
  <si>
    <t>0142119</t>
  </si>
  <si>
    <t>0118102</t>
  </si>
  <si>
    <t>9162181</t>
  </si>
  <si>
    <t>0140059</t>
  </si>
  <si>
    <t>0142180</t>
  </si>
  <si>
    <t>0710059</t>
  </si>
  <si>
    <t>0146312</t>
  </si>
  <si>
    <t>0126309</t>
  </si>
  <si>
    <t>0126314</t>
  </si>
  <si>
    <t>0126317</t>
  </si>
  <si>
    <t>0126318</t>
  </si>
  <si>
    <t>0128206</t>
  </si>
  <si>
    <t>0148202</t>
  </si>
  <si>
    <t>0138202</t>
  </si>
  <si>
    <t>0140000</t>
  </si>
  <si>
    <t>0120000</t>
  </si>
  <si>
    <t>0130000</t>
  </si>
  <si>
    <t>0500000</t>
  </si>
  <si>
    <t>0520000</t>
  </si>
  <si>
    <t>0710000</t>
  </si>
  <si>
    <t>9196319</t>
  </si>
  <si>
    <t>240</t>
  </si>
  <si>
    <t>9570011</t>
  </si>
  <si>
    <t>9570019</t>
  </si>
  <si>
    <t>0632134</t>
  </si>
  <si>
    <t>0627113</t>
  </si>
  <si>
    <t>0627114</t>
  </si>
  <si>
    <t>0622131</t>
  </si>
  <si>
    <t>0612128</t>
  </si>
  <si>
    <t>0627115</t>
  </si>
  <si>
    <t>9192188</t>
  </si>
  <si>
    <t>14</t>
  </si>
  <si>
    <t>1422112</t>
  </si>
  <si>
    <t>1012123</t>
  </si>
  <si>
    <t>1012126</t>
  </si>
  <si>
    <t>1012315</t>
  </si>
  <si>
    <t>1112140</t>
  </si>
  <si>
    <t>1222178</t>
  </si>
  <si>
    <t>0922115</t>
  </si>
  <si>
    <t>1112141</t>
  </si>
  <si>
    <t>1812304</t>
  </si>
  <si>
    <t>0912114</t>
  </si>
  <si>
    <t>1012317</t>
  </si>
  <si>
    <t>1112136</t>
  </si>
  <si>
    <t>1112137</t>
  </si>
  <si>
    <t>1112138</t>
  </si>
  <si>
    <t>1722171</t>
  </si>
  <si>
    <t>1030059</t>
  </si>
  <si>
    <t>0417007</t>
  </si>
  <si>
    <t>0522199</t>
  </si>
  <si>
    <t>9570000</t>
  </si>
  <si>
    <t>0600000</t>
  </si>
  <si>
    <t>0610000</t>
  </si>
  <si>
    <t>0620000</t>
  </si>
  <si>
    <t>0630000</t>
  </si>
  <si>
    <t>1200000</t>
  </si>
  <si>
    <t>1420000</t>
  </si>
  <si>
    <t>1000000</t>
  </si>
  <si>
    <t>1010000</t>
  </si>
  <si>
    <t>1100000</t>
  </si>
  <si>
    <t>1110000</t>
  </si>
  <si>
    <t>1220000</t>
  </si>
  <si>
    <t>0900000</t>
  </si>
  <si>
    <t>0920000</t>
  </si>
  <si>
    <t>0910000</t>
  </si>
  <si>
    <t>1700000</t>
  </si>
  <si>
    <t>1720000</t>
  </si>
  <si>
    <t>1030000</t>
  </si>
  <si>
    <t>1424102</t>
  </si>
  <si>
    <t>850</t>
  </si>
  <si>
    <t>630</t>
  </si>
  <si>
    <t>120</t>
  </si>
  <si>
    <t>9200000</t>
  </si>
  <si>
    <t>1722308</t>
  </si>
  <si>
    <t>810</t>
  </si>
  <si>
    <t>1617104</t>
  </si>
  <si>
    <t>1622310</t>
  </si>
  <si>
    <t>1742173</t>
  </si>
  <si>
    <t>1747118</t>
  </si>
  <si>
    <t>1432199</t>
  </si>
  <si>
    <t>1712167</t>
  </si>
  <si>
    <t>1712168</t>
  </si>
  <si>
    <t>1714108</t>
  </si>
  <si>
    <t>1714109</t>
  </si>
  <si>
    <t>1714110</t>
  </si>
  <si>
    <t>1714113</t>
  </si>
  <si>
    <t>1714114</t>
  </si>
  <si>
    <t>1714115</t>
  </si>
  <si>
    <t>1714120</t>
  </si>
  <si>
    <t>1714121</t>
  </si>
  <si>
    <t>1714122</t>
  </si>
  <si>
    <t>1717116</t>
  </si>
  <si>
    <t>1752174</t>
  </si>
  <si>
    <t>1752175</t>
  </si>
  <si>
    <t>1712170</t>
  </si>
  <si>
    <t>1722309</t>
  </si>
  <si>
    <t>1727105</t>
  </si>
  <si>
    <t>1730059</t>
  </si>
  <si>
    <t>1732307</t>
  </si>
  <si>
    <t>1750059</t>
  </si>
  <si>
    <t>1710059</t>
  </si>
  <si>
    <t>1732172</t>
  </si>
  <si>
    <t>1732313</t>
  </si>
  <si>
    <t>1600000</t>
  </si>
  <si>
    <t>1610000</t>
  </si>
  <si>
    <t>1620000</t>
  </si>
  <si>
    <t>1740000</t>
  </si>
  <si>
    <t>1430000</t>
  </si>
  <si>
    <t>1710000</t>
  </si>
  <si>
    <t>1750000</t>
  </si>
  <si>
    <t>1730000</t>
  </si>
  <si>
    <t>1012124</t>
  </si>
  <si>
    <t>1012125</t>
  </si>
  <si>
    <t>1012202</t>
  </si>
  <si>
    <t>1016212</t>
  </si>
  <si>
    <t>1017102</t>
  </si>
  <si>
    <t>1024112</t>
  </si>
  <si>
    <t>1024125</t>
  </si>
  <si>
    <t>1024203</t>
  </si>
  <si>
    <t>1024204</t>
  </si>
  <si>
    <t>1024205</t>
  </si>
  <si>
    <t>1024206</t>
  </si>
  <si>
    <t>1024207</t>
  </si>
  <si>
    <t>1026212</t>
  </si>
  <si>
    <t>1012316</t>
  </si>
  <si>
    <t>1017101</t>
  </si>
  <si>
    <t>1024104</t>
  </si>
  <si>
    <t>1112139</t>
  </si>
  <si>
    <t>1114105</t>
  </si>
  <si>
    <t>1122142</t>
  </si>
  <si>
    <t>1114126</t>
  </si>
  <si>
    <t>1122143</t>
  </si>
  <si>
    <t>1122144</t>
  </si>
  <si>
    <t>1122145</t>
  </si>
  <si>
    <t>1124106</t>
  </si>
  <si>
    <t>1124107</t>
  </si>
  <si>
    <t>1124127</t>
  </si>
  <si>
    <t>1127103</t>
  </si>
  <si>
    <t>1020000</t>
  </si>
  <si>
    <t>1120000</t>
  </si>
  <si>
    <t>1222179</t>
  </si>
  <si>
    <t>1227106</t>
  </si>
  <si>
    <t>1227107</t>
  </si>
  <si>
    <t>1227108</t>
  </si>
  <si>
    <t>1227109</t>
  </si>
  <si>
    <t>1227110</t>
  </si>
  <si>
    <t>1227111</t>
  </si>
  <si>
    <t>1227112</t>
  </si>
  <si>
    <t>1227113</t>
  </si>
  <si>
    <t>9196326</t>
  </si>
  <si>
    <t>1210059</t>
  </si>
  <si>
    <t>1212160</t>
  </si>
  <si>
    <t>1212161</t>
  </si>
  <si>
    <t>1222177</t>
  </si>
  <si>
    <t>1224123</t>
  </si>
  <si>
    <t>1210000</t>
  </si>
  <si>
    <t>9192195</t>
  </si>
  <si>
    <t>0812117</t>
  </si>
  <si>
    <t>0822118</t>
  </si>
  <si>
    <t>0820059</t>
  </si>
  <si>
    <t>0800000</t>
  </si>
  <si>
    <t>0810000</t>
  </si>
  <si>
    <t>0820000</t>
  </si>
  <si>
    <t>0722106</t>
  </si>
  <si>
    <t>0726320</t>
  </si>
  <si>
    <t>0727002</t>
  </si>
  <si>
    <t>9198208</t>
  </si>
  <si>
    <t>0218100</t>
  </si>
  <si>
    <t>0218101</t>
  </si>
  <si>
    <t>0212146</t>
  </si>
  <si>
    <t>0217001</t>
  </si>
  <si>
    <t>0218104</t>
  </si>
  <si>
    <t>0218205</t>
  </si>
  <si>
    <t>0222135</t>
  </si>
  <si>
    <t>1538107</t>
  </si>
  <si>
    <t>1500000</t>
  </si>
  <si>
    <t>1530000</t>
  </si>
  <si>
    <t>1422111</t>
  </si>
  <si>
    <t>1312107</t>
  </si>
  <si>
    <t>1316323</t>
  </si>
  <si>
    <t>1422207</t>
  </si>
  <si>
    <t>1422208</t>
  </si>
  <si>
    <t>1422209</t>
  </si>
  <si>
    <t>1410059</t>
  </si>
  <si>
    <t>410</t>
  </si>
  <si>
    <t>0922116</t>
  </si>
  <si>
    <t>9590011</t>
  </si>
  <si>
    <t>9510011</t>
  </si>
  <si>
    <t>9590019</t>
  </si>
  <si>
    <t>9112185</t>
  </si>
  <si>
    <t>9122184</t>
  </si>
  <si>
    <t>9140059</t>
  </si>
  <si>
    <t>9130059</t>
  </si>
  <si>
    <t>9132196</t>
  </si>
  <si>
    <t>9192187</t>
  </si>
  <si>
    <t>9192189</t>
  </si>
  <si>
    <t>9192190</t>
  </si>
  <si>
    <t>9192186</t>
  </si>
  <si>
    <t>0712105</t>
  </si>
  <si>
    <t>0712119</t>
  </si>
  <si>
    <t>0622132</t>
  </si>
  <si>
    <t>0612129</t>
  </si>
  <si>
    <t>0622130</t>
  </si>
  <si>
    <t>0632133</t>
  </si>
  <si>
    <t>9196322</t>
  </si>
  <si>
    <t>1722319</t>
  </si>
  <si>
    <t>9198105</t>
  </si>
  <si>
    <t>9510000</t>
  </si>
  <si>
    <t>9590000</t>
  </si>
  <si>
    <t>9110000</t>
  </si>
  <si>
    <t>9120000</t>
  </si>
  <si>
    <t>9130000</t>
  </si>
  <si>
    <t>9140000</t>
  </si>
  <si>
    <t>0512101</t>
  </si>
  <si>
    <t>0528202</t>
  </si>
  <si>
    <t>0512321</t>
  </si>
  <si>
    <t>0527000</t>
  </si>
  <si>
    <t>0514111</t>
  </si>
  <si>
    <t>0514200</t>
  </si>
  <si>
    <t>0528103</t>
  </si>
  <si>
    <t>0510000</t>
  </si>
  <si>
    <t>9310011</t>
  </si>
  <si>
    <t>9320011</t>
  </si>
  <si>
    <t>9390011</t>
  </si>
  <si>
    <t>9390019</t>
  </si>
  <si>
    <t>9300000</t>
  </si>
  <si>
    <t>9310000</t>
  </si>
  <si>
    <t>9320000</t>
  </si>
  <si>
    <t>9390000</t>
  </si>
  <si>
    <t>9410011</t>
  </si>
  <si>
    <t>9490011</t>
  </si>
  <si>
    <t>9490019</t>
  </si>
  <si>
    <t>9400000</t>
  </si>
  <si>
    <t>9410000</t>
  </si>
  <si>
    <t>9490000</t>
  </si>
  <si>
    <t>9210011</t>
  </si>
  <si>
    <t>9220011</t>
  </si>
  <si>
    <t>9220019</t>
  </si>
  <si>
    <t>9290011</t>
  </si>
  <si>
    <t>9290019</t>
  </si>
  <si>
    <t>9292191</t>
  </si>
  <si>
    <t>9198207</t>
  </si>
  <si>
    <t>9210000</t>
  </si>
  <si>
    <t>9220000</t>
  </si>
  <si>
    <t>9290000</t>
  </si>
  <si>
    <t>1532151</t>
  </si>
  <si>
    <t>9196329</t>
  </si>
  <si>
    <t>1512147</t>
  </si>
  <si>
    <t>1512148</t>
  </si>
  <si>
    <t>1512149</t>
  </si>
  <si>
    <t>1522150</t>
  </si>
  <si>
    <t>1532301</t>
  </si>
  <si>
    <t>1520059</t>
  </si>
  <si>
    <t>1538106</t>
  </si>
  <si>
    <t>9196328</t>
  </si>
  <si>
    <t>1538108</t>
  </si>
  <si>
    <t>1538109</t>
  </si>
  <si>
    <t>1510000</t>
  </si>
  <si>
    <t>1520000</t>
  </si>
  <si>
    <t>1912152</t>
  </si>
  <si>
    <t>1922153</t>
  </si>
  <si>
    <t>1922305</t>
  </si>
  <si>
    <t>1922306</t>
  </si>
  <si>
    <t>1900000</t>
  </si>
  <si>
    <t>1910000</t>
  </si>
  <si>
    <t>1920000</t>
  </si>
  <si>
    <t>000</t>
  </si>
  <si>
    <t>00</t>
  </si>
  <si>
    <t>0000000</t>
  </si>
  <si>
    <t>Условно-утвержденные расходы</t>
  </si>
  <si>
    <t>1534124</t>
  </si>
  <si>
    <t>9170000</t>
  </si>
  <si>
    <t>9172193</t>
  </si>
  <si>
    <t>610</t>
  </si>
  <si>
    <t>620</t>
  </si>
  <si>
    <t>320</t>
  </si>
  <si>
    <t>110</t>
  </si>
  <si>
    <t>310</t>
  </si>
  <si>
    <t>350</t>
  </si>
  <si>
    <t>340</t>
  </si>
  <si>
    <t>830</t>
  </si>
  <si>
    <t>860</t>
  </si>
  <si>
    <t>Всего расходов</t>
  </si>
  <si>
    <t>0116316</t>
  </si>
  <si>
    <t>0632131</t>
  </si>
  <si>
    <t>1412199</t>
  </si>
  <si>
    <t>Муниципальная программа "Обеспечение доступности качественного образования в городе Перми"</t>
  </si>
  <si>
    <t>Подпрограмма "Доступность качественной услуги дошкольного образования для всех слоев населения города Перми"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</si>
  <si>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</si>
  <si>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организаций</t>
  </si>
  <si>
    <t>Обеспечение воспитания и обучения детей-инвалидов в дошкольных образовательных организациях и на дому</t>
  </si>
  <si>
    <t>Предоставление социальных гарантий и льгот педагогическим работникам дошкольных и общеобразовательных организаций</t>
  </si>
  <si>
    <t>Предоставление выплаты компенсации части родительской платы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 и администрирование выплат</t>
  </si>
  <si>
    <t>Субсидии частным организациям, осуществляющих образовательную деятельность и содержание ребенка (присмотр и уход за ребенком)</t>
  </si>
  <si>
    <t>Пособия семьям, имеющих детей в возрасте от 1,5 до 4 лет</t>
  </si>
  <si>
    <t>Подпрограмма "Доступность качественной услуги начального общего, основного общего и среднего общего образования для всех слоев населения города Перми"</t>
  </si>
  <si>
    <t>Строительство спортивного зала в МАОУ "СОШ № 12"</t>
  </si>
  <si>
    <t>Строительство общеобразовательной школы в микрорайоне Пролетарский</t>
  </si>
  <si>
    <t>Строительство нового корпуса МАОУ "СОШ № 59"</t>
  </si>
  <si>
    <t>Строительство общеобразовательной школы в микрорайоне Красных казарм</t>
  </si>
  <si>
    <t>Реконструкция корпуса МАОУ "Лицей № 10" г.Перми</t>
  </si>
  <si>
    <t>Строительство нового корпуса МБОУ "Гимназия № 11 им. С.П.Дягилева - софинансируемый проект</t>
  </si>
  <si>
    <t>Предоставление государственных гарантий на получение общедоступного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</t>
  </si>
  <si>
    <t>Предоставление общего образования по основным и адаптированным общеобразовательным программам в специальных (коррекционных) образовательных организациях для обучающихся, воспитанников с ограниченными возможностями здоровья, специальных учебно-воспитательных организациях открытого типа, оздоровительных образовательных организациях санаторного типа для детей, нуждающихся в длительном лечении</t>
  </si>
  <si>
    <t>Стипендиальное обеспечение обучающихся в 10-х и 11-х классах общеобразовательных организаций</t>
  </si>
  <si>
    <t>Выплата ежемесячного денежного вознаграждения за классное руководство в муниципальных образовательных организациях Пермского края</t>
  </si>
  <si>
    <t>Предоставление мер социальной поддержки учащимся из многодетных малоимущих семей</t>
  </si>
  <si>
    <t>Предоставление мер социальной поддержки учащимся из малоимущих семей</t>
  </si>
  <si>
    <t>Субсидии частным организациям, осуществляющих общеобразовательную деятельность</t>
  </si>
  <si>
    <t>Организация подвоза учащихся, проживающих в отделенных жилых районах (Голый Мыс, Новобродовский), не имеющих общеобразовательных учреждений, к месту обучения в МОУ СОШ № 82 и обратно</t>
  </si>
  <si>
    <t>Организация подвоза учащихся муниципальных общеобразовательных школ города Перми, закрытых на капитальный ремонт, к месту проведения занятий в другие общеобразовательные учреждения и обратно</t>
  </si>
  <si>
    <t>Предоставление бесплатного питания учащимся кадетской школы города Перми</t>
  </si>
  <si>
    <t>Предоставление бесплатного питания отдельным категориям учащихся в общеобразовательных организациях</t>
  </si>
  <si>
    <t>Подпрограмма "Получение качественной услуги дополнительного образования детьми в возрасте от 7 до 18 лет в полном объеме"</t>
  </si>
  <si>
    <t>Подпрограмма "Ресурсное обеспечение качественного функционирования системы образования города Перми"</t>
  </si>
  <si>
    <t>Приведение имущественных комплексов образовательных организаций в соответствие с требованиями действующего законодательства</t>
  </si>
  <si>
    <t>Мероприятия в области образования</t>
  </si>
  <si>
    <t>Мероприятия в области инновационного развития системы образования</t>
  </si>
  <si>
    <t>Дополнительные меры социальной поддержки отдельных категорий лиц, которым присуждены ученые степени кандидата и доктора наук, работающих в общеобразовательных организациях Пермского края</t>
  </si>
  <si>
    <t>Социальные гарантии и льготы педагогическим работникам</t>
  </si>
  <si>
    <t>Муниципальная программа "Социальная поддержка населения города Перми"</t>
  </si>
  <si>
    <t>Подпрограмма "Поддержка социально незащищенных категорий населения города Перми"</t>
  </si>
  <si>
    <t>Проведение мероприятий социальной направленности</t>
  </si>
  <si>
    <t>Автоматизированный персонифицированный учет жителей</t>
  </si>
  <si>
    <t>Обеспечение работников муниципальных учреждений города Перми путевками санаторно-курортного лечения и оздоровления</t>
  </si>
  <si>
    <t>Обеспечение работников муниципальных учреждений бюджетной сферы Пермского края путевками на санаторно-курортное лечение и оздоровление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</si>
  <si>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</si>
  <si>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Выплата за проезд в медицинские организации для проведения амбулаторного гемодиализа</t>
  </si>
  <si>
    <t>Ежемесячная денежная выплата одному из родителей (законных представителей), являющихся студентами или учащимися, имеющих детей в возрасте до 1,5 лет</t>
  </si>
  <si>
    <t>Ежегодная премия Главы города Перми "Преодоление"</t>
  </si>
  <si>
    <t>Дополнительные меры социальной поддержки отдельных категорий жителей</t>
  </si>
  <si>
    <t>Подпрограмма "Доступный город"</t>
  </si>
  <si>
    <t>Обеспечение доступности информации</t>
  </si>
  <si>
    <t>Оборудование объектов социальной инфраструктуры средствами беспрепятственного доступа</t>
  </si>
  <si>
    <t>Муниципальная программа "Культура города Перми"</t>
  </si>
  <si>
    <t>Подпрограмма "Городские культурно-зрелищные мероприятия"</t>
  </si>
  <si>
    <t>Мероприятия в области культуры</t>
  </si>
  <si>
    <t>Подпрограмма "Обеспечение и развитие театрально-концертной деятельности муниципальных учреждений культуры города Перми"</t>
  </si>
  <si>
    <t>Подпрограмма "Обеспечение и развитие деятельности досуговых и культурно просветительных учреждений культуры"</t>
  </si>
  <si>
    <t>Подпрограмма "Приведение в нормативное состояние подведомственных учреждений департамента культуры и молодежной политике администрации города Перми"</t>
  </si>
  <si>
    <t>Выполнение нормативных требований, предписаний надзорных органов, приведение в нормативное состояние имущественных комплексов учреждений, подведомственных ДКМП</t>
  </si>
  <si>
    <t>Подпрограмма "Одаренные дети города Перми"</t>
  </si>
  <si>
    <t>Поддержка одаренных детей города Перми, создание условий для профессионального совершенствования педагогических кадров и поддержке учреждений дополнительного образования в сфере культуры</t>
  </si>
  <si>
    <t>Стипендии одаренным детям, обучающимся в образовательных учреждениях дополнительного образования детей в сфере культуры</t>
  </si>
  <si>
    <t>Подпрограмма "Библиотечное обслуживание населения города Перми"</t>
  </si>
  <si>
    <t>Подпрограмма "Сохранение, изучение,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 город Пермь"</t>
  </si>
  <si>
    <t>Муниципальная программа "Молодежь города Перми"</t>
  </si>
  <si>
    <t>Подпрограмма "Вовлечение молодежи в социальную практику"</t>
  </si>
  <si>
    <t>Мероприятия в области молодежной политики</t>
  </si>
  <si>
    <t>Субсидии некоммерческим организациям, не являющимся государственными (муниципальными) учреждениями, оказывающим услуги по работе с молодежью</t>
  </si>
  <si>
    <t>Субсидии некоммерческим организациям, не являющимся государственными (муниципальными) учреждениями, оказывающим услуги в области организации трудовой занятости несовершеннолетних лиц</t>
  </si>
  <si>
    <t>Муниципальная программа "Развитие физической культуры и спорта в городе Перми"</t>
  </si>
  <si>
    <t>Подпрограмма "Развитие спортивной инфраструктуры"</t>
  </si>
  <si>
    <t>Проведение работ по устранению предписаний надзорных органов, ремонтные работы в муниципальных учреждениях системы физической культуры и спорта</t>
  </si>
  <si>
    <t>Устройство муниципальных плоскостных спортивных сооружений с оснащением инвентарем</t>
  </si>
  <si>
    <t>Строительство физкультурно-оздоровительного комплекса в Мотовилихинском районе (ул. Гашкова, 20а)</t>
  </si>
  <si>
    <t>Строительство физкультурно-оздоровительного комплекса в Свердловском районе (ул. Обвинская, 9) - софинансируемый проект</t>
  </si>
  <si>
    <t>Подпрограмма "Организация предоставления физкультурно-оздоровительных и спортивных услуг населению"</t>
  </si>
  <si>
    <t>Мероприятия в области физической культуры и спорта</t>
  </si>
  <si>
    <t>Субсидии юридическим лицам, не являющихся муниципальными учреждениями, и индивидуальным предпринимателям по предоставлению спортивно-оздоровительных услуг для различных слоев населения</t>
  </si>
  <si>
    <t>Стипендии Главы города Перми - председателя Пермской городской Думы "Спортивные надежды"</t>
  </si>
  <si>
    <t>Муниципальная программа "Общественное участие"</t>
  </si>
  <si>
    <t>Формирование механизмов администрирования и управления программой, создание нормативной правовой базы, регулирующей вопросы оказания поддержки социально ориентированных некоммерческих организаций в городе Перми</t>
  </si>
  <si>
    <t>Подпрограмма "Поддержка общественно полезной деятельности социально ориентированных некоммерческих организаций"</t>
  </si>
  <si>
    <t>Оказание поддержки развитию органов территориального общественного самоуправления</t>
  </si>
  <si>
    <t>Финансовая и имущественная поддержка общественно-полезной деятельности социально ориентированных некоммерческих организаций</t>
  </si>
  <si>
    <t>Подпрограмма "Развитие инфраструктуры поддержки социально ориентированных некоммерческих организаций"</t>
  </si>
  <si>
    <t>Совершенствование системы информационного-методического обеспечения деятельности социально ориентированных некоммерческих организаций и популяризация социально ориентированной деятельности</t>
  </si>
  <si>
    <t>Муниципальная программа "Семья и дети города Перми"</t>
  </si>
  <si>
    <t>Мероприятия по содействию создания среды, дружественной к семье и детям</t>
  </si>
  <si>
    <t>Мероприятия по реализации инициативы "Города, доброжелательные к детям"</t>
  </si>
  <si>
    <t>Подпрограмма "Организация оздоровления, отдыха и занятости детей города Перми"</t>
  </si>
  <si>
    <t>Финансовое обеспечение на увеличение переданных государственных полномочий по организации оздоровления и отдыха детей</t>
  </si>
  <si>
    <t>Организация отдыха и оздоровления детей</t>
  </si>
  <si>
    <t>Субсидии на организацию оздоровления и отдыха детей хозяйствующим субъектам, независимо от организационно-правовой формы и формы собственности (за исключением государственных (муниципальных) учреждений), некоммерческим организациям</t>
  </si>
  <si>
    <t>Муниципальная программа "Экономическое развитие города Перми"</t>
  </si>
  <si>
    <t>Подпрограмма "Формирование благоприятной инвестиционной среды"</t>
  </si>
  <si>
    <t>Мероприятия по увеличению объема инвестиций в экономику города</t>
  </si>
  <si>
    <t>Подпрограмма "Развитие малого и среднего предпринимательства"</t>
  </si>
  <si>
    <t>Мероприятия по увеличению числа субъектов малого и среднего предпринимательства</t>
  </si>
  <si>
    <t>Муниципальная программа "Потребительский рынок города Перми"</t>
  </si>
  <si>
    <t>Подпрограмма "Регулирование размещения объектов потребительского рынка города Перми"</t>
  </si>
  <si>
    <t>Подпрограмма "Контроль за размещением объектов потребительского рынка на территории города Перми"</t>
  </si>
  <si>
    <t>Демонтаж самовольно установленных и незаконно размещенных объектов потребительского рынка</t>
  </si>
  <si>
    <t>Мониторинг объектов потребительского рынка</t>
  </si>
  <si>
    <t>Муниципальная программа "Организация дорожной деятельности в городе Перми"</t>
  </si>
  <si>
    <t>Подпрограмма "Обеспечение нормативного состояния автомобильных дорог и элементов дорог"</t>
  </si>
  <si>
    <t>Содержание и ремонт искусственных дорожных сооружений</t>
  </si>
  <si>
    <t>Ремонт тротуаров, пешеходных дорожек и газонов</t>
  </si>
  <si>
    <t>Паспортизация бесхозяйной ливневой канализации</t>
  </si>
  <si>
    <t>Паспортизация бесхозяйных сетей наружного освещения</t>
  </si>
  <si>
    <t>Субсидия на содержание и паспортизацию ливневой канализации</t>
  </si>
  <si>
    <t>Подпрограмма "Развитие сети автомобильных дорог и наружного освещения"</t>
  </si>
  <si>
    <t>Строительство, реконструкция и проектирование сетей наружного освещения</t>
  </si>
  <si>
    <t>Проектно-изыскательские работы по реконструкции пересечения ул. Героев Хасана и Транссибирской магистрали (включая тоннель)</t>
  </si>
  <si>
    <t>Реконструкция ул. Героев Хасана от ПНИТИ до ул. Хлебозаводской</t>
  </si>
  <si>
    <t>Строительство улицы Советской Армии от ул. Мира до проспекта Декабристов</t>
  </si>
  <si>
    <t>Реконструкция площади Восстания, 1-й этап</t>
  </si>
  <si>
    <t>Реконструкция ул. Макаренко от бульвара Гагарина до ул. Уинской</t>
  </si>
  <si>
    <t>Проектно-изыскательские работы по строительству автомобильной дороги "Переход ул. Строителей-площадь Гайдара"</t>
  </si>
  <si>
    <t>Подпрограмма "Обеспечение деятельности заказчиков работ"</t>
  </si>
  <si>
    <t>Подпрограмма "Объекты озеленения общего пользования города Перми"</t>
  </si>
  <si>
    <t>Содержание объектов озеленения общего пользования</t>
  </si>
  <si>
    <t>Содержание пустошей, логов и водоохранных зон</t>
  </si>
  <si>
    <t>Содержание фонтанов</t>
  </si>
  <si>
    <t>Капитальный ремонт объектов озеленения общего пользования</t>
  </si>
  <si>
    <t>Содержание искусственных инженерных сооружений</t>
  </si>
  <si>
    <t>Организация демонтажа незаконно размещенных движимых объектов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</si>
  <si>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</si>
  <si>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Реконструкция сквера им. Татищева (сквер Разгуляйский)</t>
  </si>
  <si>
    <t>Подпрограмма "Объекты ритуального назначения города Перми"</t>
  </si>
  <si>
    <t>Содержание объектов ритуального назначения</t>
  </si>
  <si>
    <t>Капитальный ремонт объектов ритуального назначения</t>
  </si>
  <si>
    <t>Строительство кладбища Восточное с крематорием</t>
  </si>
  <si>
    <t>Реконструкция кладбища Банная гора (новое)</t>
  </si>
  <si>
    <t>Муниципальная программа "Организация дорожного движения и развитие городского пассажирского транспорта общего пользования в городе Перми"</t>
  </si>
  <si>
    <t>Подпрограмма "Организация дорожного движения в городе Перми"</t>
  </si>
  <si>
    <t>Мероприятия по обеспечению безопасности дорожного движения на автомобильных дорогах местного значения, в том числе на объектах улично-дорожной сети, в границах городского округа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</si>
  <si>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</si>
  <si>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Подпрограмма "Развитие городского пассажирского транспорта общего пользования в городе Перми"</t>
  </si>
  <si>
    <t>Обустройство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</si>
  <si>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Содержание и ремонт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</si>
  <si>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Приобретение электронных информационных табло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</si>
  <si>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</si>
  <si>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Субсидии на возмещение затрат хозяйствующим субъектам, осуществляющим пассажирские перевозки автомобильным транспортом</t>
  </si>
  <si>
    <t>Субсидии на возмещение недополученных доходов хозяйствующим субъектам, осуществляющим пассажирские перевозки автомобильным транспортом отдельных категорий граждан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</si>
  <si>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</si>
  <si>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 на обновление подвижного состава</t>
  </si>
  <si>
    <t>Субсидии на возмещение недополученных доходов хозяйствующим субъектам, осуществляющим пассажирские перевозки городским электрическим транспортом отдельных категорий граждан</t>
  </si>
  <si>
    <t>Субсидии на возмещение затрат по перевозке пассажиров на межмуниципальных автобусных маршрутах пригородного сообщения</t>
  </si>
  <si>
    <t>Субсидия на оказание муниципальной услуги подведомственным муниципальным бюджетным учреждением по информированию населения о порядке и условиях предоставления транспортных услуг на территории города Перми</t>
  </si>
  <si>
    <t>Субсидия на оказание муниципальной услуги подведомственным муниципальным бюджетным учреждением по организации предоставления дополнительной меры социальной поддержки для отдельных категорий граждан</t>
  </si>
  <si>
    <t>Муниципальная программа "Профилактика правонарушений в городе Перми"</t>
  </si>
  <si>
    <t>Подпрограмма "Снижение количества грабежей и разбоев, совершенных в общественных местах, преступлений среди несовершеннолетних"</t>
  </si>
  <si>
    <t>Создание условий для деятельности добровольных формирований населения по охране общественного порядка</t>
  </si>
  <si>
    <t>Мероприятия по профилактике правонарушений среди несовершеннолетних</t>
  </si>
  <si>
    <t>Подпрограмма "Совершенствование системы первичной профилактики употребления психоактивных веществ"</t>
  </si>
  <si>
    <t>Организация мероприятий первичной профилактики употребления психоактивных веществ</t>
  </si>
  <si>
    <t>Муниципальная программа "Осуществление мер по гражданской обороне, пожарной безопасности и защите от чрезвычайных ситуаций в городе Перми"</t>
  </si>
  <si>
    <t>Подпрограмма "Предупреждение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Перми"</t>
  </si>
  <si>
    <t>Подпрограмма "Обеспечение первичных мер пожарной безопасности на территории города Перми"</t>
  </si>
  <si>
    <t>Приведение источников противопожарного водоснабжения в нормативное состояние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</si>
  <si>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</si>
  <si>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Выплата единовременного пособия семьям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работ, в случае гибели (смерти) работника на пожаре на территории города Перми</t>
  </si>
  <si>
    <t>Выплата материального поощрения работникам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</si>
  <si>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Строительство источников противопожарного водоснабжения</t>
  </si>
  <si>
    <t>Подпрограмма "Организация переселения граждан из непригодного и аварийного жилищного фонда"</t>
  </si>
  <si>
    <t>Переселение граждан города Перми из непригодного для проживания и аварийного жилищного фонда</t>
  </si>
  <si>
    <t>Мероприятия в области жилищно-коммунального хозяйства</t>
  </si>
  <si>
    <t>Снос и реконструкция многоквартирных домов в целях развития застроенных территорий</t>
  </si>
  <si>
    <t>Подпрограмма "Управление муниципальным жилищным фондом города Перми"</t>
  </si>
  <si>
    <t>Обеспечение нормативного содержания муниципального жилищного фонда</t>
  </si>
  <si>
    <t>Подпрограмма "Создание условий для реализации права граждан на жилище"</t>
  </si>
  <si>
    <t>Исполнение судебных решений о предоставлении благоустроенного жилья</t>
  </si>
  <si>
    <t>Реконструкция многоквартирного дома по ул. Гашкова, 28б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</si>
  <si>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</si>
  <si>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Предоставление мер социальной поддержки гражданам, получившим ипотечный кредит (заем) под залог прав требования на строительство жилых помещений в многоквартирных домах города Перми, по которым застройщик не выполнил обязательства по строительству и предоставлению жилых помещений и признан несостоятельным (банкротом)</t>
  </si>
  <si>
    <t>Субсидия собственникам помещений для проведения капитального ремонта фасадов многоквартирных домов центральных улиц города Перми</t>
  </si>
  <si>
    <t>Подпрограмма "Капитальный ремонт общего имущества в многоквартирных домах, расположенных на территории города Перми"</t>
  </si>
  <si>
    <t>Муниципальная программа "Развитие системы жилищно-коммунального хозяйства в городе Перми"</t>
  </si>
  <si>
    <t>Подпрограмма "Создание условий для развития и обеспечения коммунальной инфраструктуры города Перми"</t>
  </si>
  <si>
    <t>Программа комплексного развития системы коммунальной инфраструктуры города Перми</t>
  </si>
  <si>
    <t>Капитальный ремонт набережной реки Камы</t>
  </si>
  <si>
    <t>Реконструкция системы очистки сточных вод в микрорайоне Крым Кировского района города Перми</t>
  </si>
  <si>
    <t>Строительство сетей водоснабжения и водоотведения микрорайона "Заозерье" для земельных участков многодетных семей</t>
  </si>
  <si>
    <t>Строительство резервуара для воды емкостью 5000 кубических метров на территории насосной станции "Заречная" города Перми</t>
  </si>
  <si>
    <t>Строительство канализационной сети в микрорайоне Кислотные дачи Орджоникидзевского района города Перми</t>
  </si>
  <si>
    <t>Строительство водопроводных сетей в микрорайоне Висим Мотовилихинского района города Перми</t>
  </si>
  <si>
    <t>Строительство водопроводных сетей в микрорайоне Вышка-1 Мотовилихинского района города Перми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</si>
  <si>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товаром, работ, услуг по подключению к системе газоснабжения жилых домов в микрорайонах индивидуальной застройки</t>
  </si>
  <si>
    <t>Ликвидация несанкционированных свалок ТБО с территории города Перми</t>
  </si>
  <si>
    <t>Ликвидация свалки древесных отходов по ул. Делегатская</t>
  </si>
  <si>
    <t>Мероприятия по внедрению системы муниципального учета по сбору, транспортировке, сортировке и захоронению ТБО</t>
  </si>
  <si>
    <t>Субсидии организациям, осуществляющим сортировку ТБО на территории города Перми</t>
  </si>
  <si>
    <t>Подпрограмма "Обеспечение эффективного управления многоквартирными домами в городе Перми"</t>
  </si>
  <si>
    <t>Информационное, консультационное, методическое и обучающее сопровождение субъектов в сфере управления многоквартирными домами</t>
  </si>
  <si>
    <t>Мероприятия по снижению и ликвидации дебиторской задолженности населения за жилищно-коммунальные услуги</t>
  </si>
  <si>
    <t>Мероприятия по мониторингу качества управления многоквартирными домами</t>
  </si>
  <si>
    <t>Подпрограмма "Энергосбережение, повышение энергетической эффективности в многоквартирных домах и социальной (бюджетной) сфере города Перми"</t>
  </si>
  <si>
    <t>Создание информационно-аналитической системы мониторинга и проведение комплекса информационных и обучающих мероприятий для населения города Перми в области энергосбережения</t>
  </si>
  <si>
    <t>Субсидии на возмещение затрат по установке приборов учета коммунальных ресурсов в части муниципальной доли собственности в жилых домах города Перми</t>
  </si>
  <si>
    <t>Подпрограмма "Содержание объектов инженерной инфраструктуры"</t>
  </si>
  <si>
    <t>Создание и содержание в целях гражданской обороны резерва (запаса) материально-технических средств для ликвидации последствий чрезвычайных ситуаций природного и техногенного характера на объектах коммунальной инфраструктуры</t>
  </si>
  <si>
    <t>Муниципальная программа "Градостроительная деятельность на территории города Перми"</t>
  </si>
  <si>
    <t>Подпрограмма "Организация реализации единой политики в области градостроительства и архитектуры на территории города Перми"</t>
  </si>
  <si>
    <t>Мероприятия в области застройки территории</t>
  </si>
  <si>
    <t>Формирование земельных участков в целях предоставления многодетным семьям</t>
  </si>
  <si>
    <t>Изготовление градостроительных планов земельных участков, расположенных в Пермском муниципальной районе и предоставленных многодетным семьям – жителям города Перми</t>
  </si>
  <si>
    <t>Снос самовольных построек, приведение объектов капитального строительства в первоначальное положение, существовавшее до осуществления реконструкции</t>
  </si>
  <si>
    <t>Разработка документации по архитектурному облику центральных улиц города Перми</t>
  </si>
  <si>
    <t>Подпрограмма "Ведение информационной системы обеспечения градостроительной деятельности"</t>
  </si>
  <si>
    <t>Наполнение автоматизированной информационной системы обеспечения градостроительной деятельности</t>
  </si>
  <si>
    <t>Сопровождение автоматизированной информационной системы обеспечения градостроительной деятельности</t>
  </si>
  <si>
    <t>Муниципальная программа "Обеспечение платности и законности использования земли на территории города Перми"</t>
  </si>
  <si>
    <t>Подпрограмма "Поступление платежей за землю"</t>
  </si>
  <si>
    <t>Защита земельно-имущественных прав, проведение претензионно-исковой работы</t>
  </si>
  <si>
    <t>Подпрограмма "Оформление прав на земельные участки"</t>
  </si>
  <si>
    <t>Вовлечение в оборот земельных участков</t>
  </si>
  <si>
    <t>Выполнение кадастровых работ с целью отнесения земельных участков к муниципальной собственности города Перми</t>
  </si>
  <si>
    <t>Выполнение работ в целях переоформления права постоянного (бессрочного) пользования земельными участками</t>
  </si>
  <si>
    <t>Муниципальная программа "Управление муниципальным имуществом города Перми"</t>
  </si>
  <si>
    <t>Подпрограмма "Распоряжение муниципальным имуществом"</t>
  </si>
  <si>
    <t>Организация работ по отчуждению, передаче в возмездное пользование муниципального имущества, мониторинг деятельности муниципальных предприятий</t>
  </si>
  <si>
    <t>Организация деятельности торговой площадки муниципального образования г.Пермь</t>
  </si>
  <si>
    <t>Подпрограмма "Содержание муниципального имущества"</t>
  </si>
  <si>
    <t>Обеспечение содержания и обслуживания нежилого муниципального фонда</t>
  </si>
  <si>
    <t>Муниципальная программа "Охрана природы и лесное хозяйство города Перми"</t>
  </si>
  <si>
    <t>Подпрограмма "Реализация природоохранных мероприятий на территории города Перми"</t>
  </si>
  <si>
    <t>Подготовка и предоставление населению города Перми информации о состоянии окружающей среды</t>
  </si>
  <si>
    <t>Привлечение населения города Перми к реализации экологических проектов, акций, озеленению территории</t>
  </si>
  <si>
    <t>Мониторинг и обустройство водных объектов города Перми</t>
  </si>
  <si>
    <t>Подпрограмма "Охрана, защита, воспроизводство городских лесов и обустройство мест отдыха в лесах города Перми"</t>
  </si>
  <si>
    <t>Поддержание территории городских лесов в нормативном состоянии</t>
  </si>
  <si>
    <t>Содержание и развитие системы ООПТ местного значения</t>
  </si>
  <si>
    <t>Непрограммные расходы бюджета города Перми по реализации иных мероприятий</t>
  </si>
  <si>
    <t>Реализация мероприятий ведомственной целевой программы "Создание условий для повышения эффективности деятельности администрации города Перми за счет применения информационных технологий"</t>
  </si>
  <si>
    <t>Мероприятия по созданию условий для повышения эффективности деятельности администрации города Перми за счет совершенствования информационных технологий</t>
  </si>
  <si>
    <t>Реализация мероприятий ведомственной целевой программы "Развитие муниципальной службы в администрации города"</t>
  </si>
  <si>
    <t>Мероприятия по совершенствованию и повышению эффективности муниципальной службы в администрации города Перми</t>
  </si>
  <si>
    <t>Реализация мероприятий ведомственной целевой программы "Повышение эффективности управления имущественным комплексом административных зданий (помещений) города Перми"</t>
  </si>
  <si>
    <t>Капитальный ремонт административных зданий</t>
  </si>
  <si>
    <t>Реализация мероприятий ведомственной целевой программы "Развитие архивного дела в городе Перми"</t>
  </si>
  <si>
    <t>Реализация мероприятий ведомственной целевой программы "Регулирование численности безнадзорных собак и кошек на территории города Перми"</t>
  </si>
  <si>
    <t>Мероприятия по регулированию численности безнадзорных собак и кошек на территории города Перми</t>
  </si>
  <si>
    <t>Мероприятия, направленные на решение отдельных вопросов местного значения</t>
  </si>
  <si>
    <t>Мероприятия, направленные на решение отдельных вопросов местного значения в микрорайонах города Перми - финансовое обеспечение отдельных государственных полномочий в сфере образования</t>
  </si>
  <si>
    <t>Мероприятия, направленные на решение отдельных вопросов местного значения в микрорайонах города Перми</t>
  </si>
  <si>
    <t>Реализация мероприятий ведомственной целевой программы "Развитие автоматизированных систем в сфере управления финансами"</t>
  </si>
  <si>
    <t>Мероприятия по развитию автоматизированных систем в сфере управления финансами</t>
  </si>
  <si>
    <t>Иные непрограммные мероприятия</t>
  </si>
  <si>
    <t>Обеспечение технической защиты информации</t>
  </si>
  <si>
    <t>Информирование населения по вопросам местного значения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</si>
  <si>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</si>
  <si>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</si>
  <si>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</si>
  <si>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</si>
  <si>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Возмездное приобретение недвижимого имущества в муниципальную собственность города Перми</t>
  </si>
  <si>
    <t>Организация оказания медицинской помощи на территории Пермского края муниципальными учреждениями</t>
  </si>
  <si>
    <t>Обеспечение полномочий по оплате проезда пациентов, проживающих в городе Перми,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 по направлению Министерства здравоохранения Пермского края</t>
  </si>
  <si>
    <t>Организация оказания медицинской помощи в детских санаториях ревматологического и пульмонологического профиля</t>
  </si>
  <si>
    <t>Формирование системы оказания паллиативной медицинской помощи, в том числе детям муниципальными учреждениями</t>
  </si>
  <si>
    <t>Образование комиссий по делам несовершеннолетних и защите их прав и организацию их деятельности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</si>
  <si>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</si>
  <si>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Единовременные денежные вознаграждения и ежегодные денежные выплаты Почетным гражданам города Перми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</si>
  <si>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</si>
  <si>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</si>
  <si>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</si>
  <si>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</si>
  <si>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 по Главе города Перми</t>
  </si>
  <si>
    <t>Депутаты Пермской городской Думы и их помощники</t>
  </si>
  <si>
    <t>Расходы на выплаты по оплате труда работников муниципальных органов по депутатам Пермской городской Думы и их помощникам</t>
  </si>
  <si>
    <t>Расходы на обеспечение функций муниципальных органов по депутатам Пермской городской Думы и их помощникам</t>
  </si>
  <si>
    <t>Аппарат органа городского самоуправления</t>
  </si>
  <si>
    <t>Расходы на выплаты по оплате труда работников муниципальных органов по аппарату органа городского самоуправления</t>
  </si>
  <si>
    <t>Расходы на обеспечение функций муниципальных органов по аппарату органа городского самоуправления</t>
  </si>
  <si>
    <t>Оплата членских взносов в межмуниципальные ассоциации</t>
  </si>
  <si>
    <t>Непрограммные расходы по обеспечению деятельности контрольно-счетной палаты города Перми</t>
  </si>
  <si>
    <t>Руководитель контрольно-счетной палаты города Перми и его заместитель</t>
  </si>
  <si>
    <t>Расходы на выплаты по оплате труда работников муниципальных органов по руководителю контрольно-счетной палаты города Перми и его заместителю</t>
  </si>
  <si>
    <t>Аудиторы КСП</t>
  </si>
  <si>
    <t>Расходы на выплаты по оплате труда работников муниципальных органов по аудиторам КСП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</si>
  <si>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</si>
  <si>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 и его заместитель</t>
  </si>
  <si>
    <t>Расходы на выплаты по оплате труда работников муниципальных органов по председателю избирательной комиссии города Перми и его заместителю</t>
  </si>
  <si>
    <t>Аппарат избирательной комиссии города Перми</t>
  </si>
  <si>
    <t>Расходы на выплаты по оплате труда работников муниципальных органов по аппарату избирательной комиссии города Перми</t>
  </si>
  <si>
    <t>Расходы на обеспечение функций муниципальных органов по аппарату избирательной комиссии города Перми</t>
  </si>
  <si>
    <t>Непрограммные расходы по обеспечению деятельности администрации города Перми</t>
  </si>
  <si>
    <t>Глава администрации города Перми</t>
  </si>
  <si>
    <t>Расходы на выплаты по оплате труда работников муниципальных органов по главе администрации города Перми</t>
  </si>
  <si>
    <t>Территориальные органы администрации города Перми</t>
  </si>
  <si>
    <t>Расходы на выплаты по оплате труда работников муниципальных органов по территориальным органам администрации города Перми</t>
  </si>
  <si>
    <t>Расходы на обеспечение функций муниципальных органов по территориальным органам администрации города Перми</t>
  </si>
  <si>
    <t>Функциональные органы администрации города Перми</t>
  </si>
  <si>
    <t>Расходы на выплаты по оплате труда работников муниципальных органов по функциональным органам администрации города Перми</t>
  </si>
  <si>
    <t>Расходы на обеспечение функций муниципальных органов по функциональным органам администрации города Перми</t>
  </si>
  <si>
    <t>Другие непрограммные расходы по реализации вопросов местного значения города Перми, связанные с общегородским управлением</t>
  </si>
  <si>
    <t>Расходы на исполнение судебных актов по обращению взыскания на средства местного бюджета</t>
  </si>
  <si>
    <t>Средства на исполнение решений судов, вступивших в законную силу</t>
  </si>
  <si>
    <t>Резервный фонд</t>
  </si>
  <si>
    <t>Резервный фонд администрации города Перми</t>
  </si>
  <si>
    <t>Иные непрограммные расходы</t>
  </si>
  <si>
    <t>Средства на повышение фонда оплаты труда муниципальных служащих города Перми, пенсий за выслугу лет лицам, замещавшим муниципальные должности муниципальной службы и компенсационных выплат депутатам Пермской городской Думы</t>
  </si>
  <si>
    <t>Средства на повышение фонда оплаты труда работников муниципальных учреждений города Перми и работников, занимающих должности, не отнесенные к должностям муниципальной службы, и осуществляющих техническое обеспечение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</si>
  <si>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</si>
  <si>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</si>
  <si>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</si>
  <si>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 xml:space="preserve">Закупка товаров, работ и услуг для государственных (муниципальных) нужд 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</si>
  <si>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</si>
  <si>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</si>
  <si>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</si>
  <si>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</si>
  <si>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Стипендии</t>
  </si>
  <si>
    <t>Премии и гранты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</si>
  <si>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</si>
  <si>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</si>
  <si>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</si>
  <si>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</si>
  <si>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</si>
  <si>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</si>
  <si>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</si>
  <si>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</si>
  <si>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Исполнение судебных актов</t>
  </si>
  <si>
    <t>Уплата налогов, сборов и иных платежей</t>
  </si>
  <si>
    <t>Предоставление платежей, взносов, безвозмездных перечислений субъектам международного права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</si>
  <si>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</si>
  <si>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</si>
  <si>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</si>
  <si>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</si>
  <si>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</si>
  <si>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</si>
  <si>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</si>
  <si>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</si>
  <si>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</si>
  <si>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</si>
  <si>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</si>
  <si>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</si>
  <si>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</si>
  <si>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</si>
  <si>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</si>
  <si>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</si>
  <si>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</si>
  <si>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</si>
  <si>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</si>
  <si>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</si>
  <si>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</si>
  <si>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</si>
  <si>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</si>
  <si>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</si>
  <si>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</si>
  <si>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</si>
  <si>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</si>
  <si>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</si>
  <si>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</si>
  <si>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</si>
  <si>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</si>
  <si>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</si>
  <si>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</si>
  <si>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</si>
  <si>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</si>
  <si>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</si>
  <si>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Другие вопросы в области физической культуры и спорта</t>
  </si>
  <si>
    <t>тыс. руб.</t>
  </si>
  <si>
    <t>Противооползневые мероприятия</t>
  </si>
  <si>
    <t>Мероприятия для обеспечения жителей услугами торговли, общественного питания, бытового обслуживания, местами массового отдыха у воды</t>
  </si>
  <si>
    <t>Формулы</t>
  </si>
  <si>
    <t>Капитальный ремонт автомобильных дорог общего пользования, выполняемый в рамках софинансирования</t>
  </si>
  <si>
    <t xml:space="preserve">Содержание сетей наружного освещения </t>
  </si>
  <si>
    <t xml:space="preserve">Содержание и ремонт автомобильных дорог </t>
  </si>
  <si>
    <t>Капитальный ремонт автомобильных дорог и искусственных дорожных сооружений</t>
  </si>
  <si>
    <t>Субсидия на содержание, текущий и капитальный ремонт сетей наружного освещения</t>
  </si>
  <si>
    <t>Муниципальная программа "Благоустройство и содержание объектов озеленения общего пользования и объектов ритуального назначения на территории города Перми"</t>
  </si>
  <si>
    <t xml:space="preserve">Организация автобусных перевозок граждан по территории кладбища «Северное» в выходные, праздничные дни и дни массового посещения кладбища </t>
  </si>
  <si>
    <t>Организация эвакуации умерших</t>
  </si>
  <si>
    <t>Субсидия специализированной службе на возмещение части стоимости услуг, входящих в гарантированный перечень услуг по погребению</t>
  </si>
  <si>
    <t>Субсидия собственникам помещений для проведения капитального ремонта многоквартирных домов</t>
  </si>
  <si>
    <t>Мероприятия в области коммунального хозяйства</t>
  </si>
  <si>
    <t>Прочие мероприятия по обращению с твердыми бытовыми отходами</t>
  </si>
  <si>
    <t>Содержание и текущий ремонт объектов инженерной инфраструктуры</t>
  </si>
  <si>
    <t>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</si>
  <si>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</si>
  <si>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Строительство (реконструкция) и приведение в нормативное состояние автомобильных дорог муниципального значения Пермского края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</si>
  <si>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</si>
  <si>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Предоставление мер социальной поддержки отдельным категориям граждан, работающим в муниципальных учреждениях и проживающим в сельской местности и поселках городского типа (рабочих поселках), по оплате жилого помещения и коммунальных услуг</t>
  </si>
  <si>
    <t>Составление протоколов об административных правонарушениях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</si>
  <si>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</si>
  <si>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</si>
  <si>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Муниципальная программа "Капитальный ремонт общего имущества в многоквартирных домах города Перми"</t>
  </si>
  <si>
    <t>Подпрограмма "Капитальный ремонт фасадов многоквартирных домов центральных улиц в городе Перми"</t>
  </si>
  <si>
    <t>Подпрограмма "Создание эффективной системы обращения с твердыми бытовыми отходами"</t>
  </si>
  <si>
    <t>Подпрограмма "Формирование среды, дружественной к семье и детям"</t>
  </si>
  <si>
    <t>Муниципальная программа "Обеспечение жильем жителей города Перми"</t>
  </si>
  <si>
    <t>Сопровождение долгосрочной целевой программы "Улучшение жилищных условий молодых учителей на 2012-2014 годы"</t>
  </si>
  <si>
    <t>Расширение и реконструкция (2 очередь) канализации</t>
  </si>
  <si>
    <t>Расширение и реконструкция (3 очередь) канализации</t>
  </si>
  <si>
    <t>Организация и осуществление мероприятий по гражданской обороне, защите населения и территории города Перми от ЧС природного и техногенного характера, включая поддержку в постоянной готовности к использованию систем оповещения населения об опасности</t>
  </si>
  <si>
    <t>Организация противопожарной пропаганды и информирование населения о мерах пожарной безопасности</t>
  </si>
  <si>
    <t>Мероприятия для расширения возможностей социально ориентированных некоммерческих организаций</t>
  </si>
  <si>
    <t xml:space="preserve">Проектно-изыскательские работы по строительству транспортной инфраструктуры на земельных участках, предоставляемых на бесплатной основе многодетным семьям </t>
  </si>
  <si>
    <t>1 чтение</t>
  </si>
  <si>
    <t>Изменения</t>
  </si>
  <si>
    <t>2 чтение</t>
  </si>
  <si>
    <t>9194208</t>
  </si>
  <si>
    <t>1414103</t>
  </si>
  <si>
    <t>330</t>
  </si>
  <si>
    <t>0722156</t>
  </si>
  <si>
    <t>Инвестиционный проект "Организация противооползневых мероприятий в районе жилых домов по ул.Ким,5, ивановская,19 и Чехова,2"</t>
  </si>
  <si>
    <t>Мероприятия в области организации отдыха детей включая администрирование расходов</t>
  </si>
  <si>
    <t>Проектирование здания поликлиники в Кировском районе города Перми по ул.Шишкина,20</t>
  </si>
  <si>
    <t>Публичные нормативные выплаты гражданам несоциального характера</t>
  </si>
  <si>
    <t>0514211</t>
  </si>
  <si>
    <t>0124129</t>
  </si>
  <si>
    <t>0124130</t>
  </si>
  <si>
    <t>1737119</t>
  </si>
  <si>
    <t>Строительство спортивного зала в МАОУ "Средняя общеобразовательная школа № 50 с углубленным изучением английского языка" г.Перми</t>
  </si>
  <si>
    <t>Строительство физкультурно-оздоровительного комплекса в Дзержинском районе (ул.Шпальная, 2) - софинансируемый проект</t>
  </si>
  <si>
    <t>Строительство спортивного зала в МБОУ "Средняя общеобразовательная школа № 45" г.Перми</t>
  </si>
  <si>
    <t>Строительство газопроводов в микрорайонах индивидуальной застройки города Перми</t>
  </si>
  <si>
    <t xml:space="preserve">Субсидии на благоустройство придомовых территорий многоквартирных домов, находящихся в общей долевой собственности собственников помещений многоквартирных домов города Перми </t>
  </si>
  <si>
    <t>Строительство кладбища Васильевское</t>
  </si>
  <si>
    <t>Социальная поддержка граждан, проживающих в муниципальном маневренном жилищном фонде города Перми</t>
  </si>
  <si>
    <t>Социальная поддержка граждан, проживающих в непригодном для проживания и аварийном жилищном фонде</t>
  </si>
  <si>
    <t>Подпрограмма "Формирование благоприятных условий для поддержки социально ориентированных некоммерческих организаций на территории города Перми"</t>
  </si>
  <si>
    <t>Формирование благоприятных условий для поддержки и развития социально ориентированных некоммерческих организаций на территории города Перми</t>
  </si>
  <si>
    <t>Поддержка общественно полезной деятельности социально ориентированных некоммерческих организаций</t>
  </si>
  <si>
    <t>Оказание содействия городскому и районным советам ветеранов (пенсионеров) войны, труда, Вооруженных сил и правоохранительных органов</t>
  </si>
  <si>
    <t>Содержание имущества и обеспечение деятельности общественных центров</t>
  </si>
  <si>
    <t>Развитие инфраструктуры поддержки социально ориентированных некоммерческих организаций</t>
  </si>
  <si>
    <t>2015 год (февраль)</t>
  </si>
  <si>
    <t>2016 год (февраль)</t>
  </si>
  <si>
    <t>1534131</t>
  </si>
  <si>
    <t>9194209</t>
  </si>
  <si>
    <t>9195134</t>
  </si>
  <si>
    <t>9195135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</si>
  <si>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</si>
  <si>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1716211</t>
  </si>
  <si>
    <t>Водное хозяйство</t>
  </si>
  <si>
    <t>Реконструкция с надстройкой второго и третьего этажей поликлиники МАУЗ ГДП по ул.Докучаева, 30/ул.Костычева, 41</t>
  </si>
  <si>
    <t>9195120</t>
  </si>
  <si>
    <t>0416412</t>
  </si>
  <si>
    <t>9195903</t>
  </si>
  <si>
    <t>0526412</t>
  </si>
  <si>
    <t>Судебная система</t>
  </si>
  <si>
    <t>Приобретение зданий для размещения дошкольных образовательных организаций</t>
  </si>
  <si>
    <t>Государственная регистрация актов гражданского состояния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</si>
  <si>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</si>
  <si>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Распределение бюджетных ассигнований по целевым статьям (муниципальным программам и непрограммным направлениям деятельности), группам, подгруппам видов расходов, разделам, подразделам классификации расходов бюджета города Перми на 2014 год</t>
  </si>
  <si>
    <t xml:space="preserve">2014 год </t>
  </si>
  <si>
    <t>ПРИЛОЖЕНИЕ № 9</t>
  </si>
  <si>
    <t>к решению</t>
  </si>
  <si>
    <t>Пермской городской Думы</t>
  </si>
  <si>
    <t>от 17.12.2013 № 285</t>
  </si>
  <si>
    <t>Организация спортивных и досуговых мероприятий, мероприятий по информированию населения в целях профилактики спроса потребления психоактивных веществ</t>
  </si>
  <si>
    <t>Строительство 6-этажного многоквартирного жилого дома по адресу: ул.Сокольская, 12 для обеспечения жильем граждан</t>
  </si>
  <si>
    <t>Мероприятия по предупреждению негативного воздействия поверхностных вод и аварий на гидротехнических сооружениях, находящихся в муниципальной собственности, а также бесхозяйных гидротехнических сооружениях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</si>
  <si>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</si>
  <si>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от 25.02.2014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</si>
</sst>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left" wrapText="1"/>
    </xf>
    <xf numFmtId="4" fontId="5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164" fontId="3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left"/>
    </xf>
    <xf numFmtId="49" fontId="2" fillId="0" borderId="3" xfId="0" applyNumberFormat="1" applyFont="1" applyFill="1" applyBorder="1" applyAlignment="1">
      <alignment horizontal="left"/>
    </xf>
    <xf numFmtId="49" fontId="2" fillId="0" borderId="4" xfId="0" applyNumberFormat="1" applyFont="1" applyFill="1" applyBorder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V1821"/>
  <sheetViews>
    <sheetView tabSelected="1" zoomScaleNormal="100" workbookViewId="0">
      <selection activeCell="E7" sqref="E7:R7"/>
    </sheetView>
  </sheetViews>
  <sheetFormatPr defaultRowHeight="15.75" x14ac:dyDescent="0.25"/>
  <cols>
    <col min="1" max="1" width="13.42578125" style="5" customWidth="1"/>
    <col min="2" max="2" width="9.5703125" style="5" customWidth="1"/>
    <col min="3" max="3" width="8.5703125" style="5" customWidth="1"/>
    <col min="4" max="4" width="9" style="5" customWidth="1"/>
    <col min="5" max="5" width="47.7109375" style="7" customWidth="1"/>
    <col min="6" max="6" width="14.7109375" style="5" hidden="1" customWidth="1"/>
    <col min="7" max="7" width="14.42578125" style="5" hidden="1" customWidth="1"/>
    <col min="8" max="17" width="14.140625" style="5" hidden="1" customWidth="1"/>
    <col min="18" max="18" width="15.7109375" style="5" customWidth="1"/>
    <col min="19" max="19" width="15.140625" style="5" hidden="1" customWidth="1"/>
    <col min="20" max="20" width="16" style="5" hidden="1" customWidth="1"/>
    <col min="21" max="21" width="14.140625" style="5" hidden="1" customWidth="1"/>
    <col min="22" max="22" width="0" style="5" hidden="1" customWidth="1"/>
    <col min="23" max="16384" width="9.140625" style="5"/>
  </cols>
  <sheetData>
    <row r="1" spans="1:21" x14ac:dyDescent="0.25">
      <c r="E1" s="57" t="s">
        <v>874</v>
      </c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</row>
    <row r="2" spans="1:21" x14ac:dyDescent="0.25">
      <c r="E2" s="57" t="s">
        <v>875</v>
      </c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</row>
    <row r="3" spans="1:21" x14ac:dyDescent="0.25">
      <c r="E3" s="57" t="s">
        <v>876</v>
      </c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</row>
    <row r="4" spans="1:21" x14ac:dyDescent="0.25"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 t="s">
        <v>882</v>
      </c>
    </row>
    <row r="6" spans="1:21" x14ac:dyDescent="0.25">
      <c r="E6" s="57" t="s">
        <v>874</v>
      </c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</row>
    <row r="7" spans="1:21" x14ac:dyDescent="0.25">
      <c r="E7" s="57" t="s">
        <v>875</v>
      </c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</row>
    <row r="8" spans="1:21" x14ac:dyDescent="0.25">
      <c r="E8" s="57" t="s">
        <v>876</v>
      </c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</row>
    <row r="9" spans="1:21" x14ac:dyDescent="0.25">
      <c r="E9" s="57" t="s">
        <v>877</v>
      </c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</row>
    <row r="11" spans="1:21" s="6" customFormat="1" ht="46.5" customHeight="1" x14ac:dyDescent="0.25">
      <c r="A11" s="63" t="s">
        <v>872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54"/>
      <c r="T11" s="54"/>
    </row>
    <row r="13" spans="1:21" x14ac:dyDescent="0.25">
      <c r="H13" s="40" t="s">
        <v>788</v>
      </c>
      <c r="I13" s="40"/>
      <c r="J13" s="40"/>
      <c r="K13" s="40"/>
      <c r="L13" s="40"/>
      <c r="M13" s="40"/>
      <c r="N13" s="40"/>
      <c r="O13" s="40"/>
      <c r="P13" s="40"/>
      <c r="Q13" s="40"/>
      <c r="R13" s="40" t="s">
        <v>788</v>
      </c>
      <c r="S13" s="40"/>
      <c r="T13" s="40"/>
      <c r="U13" s="40"/>
    </row>
    <row r="14" spans="1:21" x14ac:dyDescent="0.25">
      <c r="A14" s="61" t="s">
        <v>2</v>
      </c>
      <c r="B14" s="61" t="s">
        <v>3</v>
      </c>
      <c r="C14" s="61" t="s">
        <v>0</v>
      </c>
      <c r="D14" s="61" t="s">
        <v>1</v>
      </c>
      <c r="E14" s="61" t="s">
        <v>4</v>
      </c>
      <c r="F14" s="64" t="s">
        <v>825</v>
      </c>
      <c r="G14" s="65"/>
      <c r="H14" s="66"/>
      <c r="I14" s="64" t="s">
        <v>826</v>
      </c>
      <c r="J14" s="65"/>
      <c r="K14" s="66"/>
      <c r="L14" s="64" t="s">
        <v>827</v>
      </c>
      <c r="M14" s="65"/>
      <c r="N14" s="66"/>
      <c r="O14" s="64" t="s">
        <v>826</v>
      </c>
      <c r="P14" s="65"/>
      <c r="Q14" s="66"/>
      <c r="R14" s="61" t="s">
        <v>873</v>
      </c>
      <c r="S14" s="67" t="s">
        <v>854</v>
      </c>
      <c r="T14" s="67" t="s">
        <v>855</v>
      </c>
      <c r="U14" s="41"/>
    </row>
    <row r="15" spans="1:21" s="16" customFormat="1" x14ac:dyDescent="0.25">
      <c r="A15" s="62"/>
      <c r="B15" s="62"/>
      <c r="C15" s="62"/>
      <c r="D15" s="62"/>
      <c r="E15" s="62"/>
      <c r="F15" s="15" t="s">
        <v>5</v>
      </c>
      <c r="G15" s="15" t="s">
        <v>8</v>
      </c>
      <c r="H15" s="15" t="s">
        <v>9</v>
      </c>
      <c r="I15" s="15" t="s">
        <v>5</v>
      </c>
      <c r="J15" s="15" t="s">
        <v>8</v>
      </c>
      <c r="K15" s="15" t="s">
        <v>9</v>
      </c>
      <c r="L15" s="15" t="s">
        <v>5</v>
      </c>
      <c r="M15" s="15" t="s">
        <v>8</v>
      </c>
      <c r="N15" s="15" t="s">
        <v>9</v>
      </c>
      <c r="O15" s="15" t="s">
        <v>5</v>
      </c>
      <c r="P15" s="15" t="s">
        <v>8</v>
      </c>
      <c r="Q15" s="15" t="s">
        <v>9</v>
      </c>
      <c r="R15" s="62"/>
      <c r="S15" s="68"/>
      <c r="T15" s="68"/>
      <c r="U15" s="15" t="s">
        <v>791</v>
      </c>
    </row>
    <row r="16" spans="1:21" s="13" customFormat="1" ht="47.25" x14ac:dyDescent="0.25">
      <c r="A16" s="11" t="s">
        <v>29</v>
      </c>
      <c r="B16" s="11"/>
      <c r="C16" s="11"/>
      <c r="D16" s="11"/>
      <c r="E16" s="37" t="s">
        <v>432</v>
      </c>
      <c r="F16" s="12">
        <f>F17+F80+F189+F210</f>
        <v>11447351.600000001</v>
      </c>
      <c r="G16" s="12">
        <f>G17+G80+G189+G210</f>
        <v>11521152.5</v>
      </c>
      <c r="H16" s="12">
        <f>H17+H80+H189+H210</f>
        <v>11813941</v>
      </c>
      <c r="I16" s="12">
        <f t="shared" ref="I16:K16" si="0">I17+I80+I189+I210</f>
        <v>7255.6000000000022</v>
      </c>
      <c r="J16" s="12">
        <f t="shared" si="0"/>
        <v>143533.79999999999</v>
      </c>
      <c r="K16" s="12">
        <f t="shared" si="0"/>
        <v>54460.5</v>
      </c>
      <c r="L16" s="42">
        <f t="shared" ref="L16:L81" si="1">F16+I16</f>
        <v>11454607.200000001</v>
      </c>
      <c r="M16" s="42">
        <f t="shared" ref="M16:M81" si="2">G16+J16</f>
        <v>11664686.300000001</v>
      </c>
      <c r="N16" s="42">
        <f t="shared" ref="N16:N81" si="3">H16+K16</f>
        <v>11868401.5</v>
      </c>
      <c r="O16" s="44">
        <f>O17+O80+O189+O210</f>
        <v>-112852.8</v>
      </c>
      <c r="P16" s="44">
        <f>P17+P80+P189+P210</f>
        <v>-116128.29999999999</v>
      </c>
      <c r="Q16" s="44">
        <f>Q17+Q80+Q189+Q210</f>
        <v>-116946.9</v>
      </c>
      <c r="R16" s="53">
        <f t="shared" ref="R16:R79" si="4">L16+O16</f>
        <v>11341754.4</v>
      </c>
      <c r="S16" s="45">
        <f t="shared" ref="S16:S79" si="5">M16+P16</f>
        <v>11548558</v>
      </c>
      <c r="T16" s="45">
        <f t="shared" ref="T16:T79" si="6">N16+Q16</f>
        <v>11751454.6</v>
      </c>
      <c r="U16" s="44">
        <f>U17+U80+U189+U210</f>
        <v>0</v>
      </c>
    </row>
    <row r="17" spans="1:21" s="19" customFormat="1" ht="47.25" x14ac:dyDescent="0.25">
      <c r="A17" s="17" t="s">
        <v>30</v>
      </c>
      <c r="B17" s="17"/>
      <c r="C17" s="17"/>
      <c r="D17" s="17"/>
      <c r="E17" s="38" t="s">
        <v>433</v>
      </c>
      <c r="F17" s="18">
        <f>F18+F24+F28+F32+F44+F59+F65+F70+F52</f>
        <v>5092126.9000000004</v>
      </c>
      <c r="G17" s="18">
        <f t="shared" ref="G17:K17" si="7">G18+G24+G28+G32+G44+G59+G65+G70+G52</f>
        <v>4753803.8000000007</v>
      </c>
      <c r="H17" s="18">
        <f t="shared" si="7"/>
        <v>4580246.8000000007</v>
      </c>
      <c r="I17" s="18">
        <f t="shared" si="7"/>
        <v>-1622.1</v>
      </c>
      <c r="J17" s="18">
        <f t="shared" si="7"/>
        <v>-1622.1</v>
      </c>
      <c r="K17" s="18">
        <f t="shared" si="7"/>
        <v>0</v>
      </c>
      <c r="L17" s="42">
        <f t="shared" si="1"/>
        <v>5090504.8000000007</v>
      </c>
      <c r="M17" s="42">
        <f t="shared" si="2"/>
        <v>4752181.7000000011</v>
      </c>
      <c r="N17" s="42">
        <f t="shared" si="3"/>
        <v>4580246.8000000007</v>
      </c>
      <c r="O17" s="46">
        <f t="shared" ref="O17:P17" si="8">O18+O24+O28+O32+O44+O59+O65+O70+O52</f>
        <v>-38630.199999999997</v>
      </c>
      <c r="P17" s="46">
        <f t="shared" si="8"/>
        <v>-38630.199999999997</v>
      </c>
      <c r="Q17" s="46">
        <f t="shared" ref="Q17" si="9">Q18+Q24+Q28+Q32+Q44+Q59+Q65+Q70+Q52</f>
        <v>-38630.199999999997</v>
      </c>
      <c r="R17" s="55">
        <f t="shared" si="4"/>
        <v>5051874.6000000006</v>
      </c>
      <c r="S17" s="45">
        <f t="shared" si="5"/>
        <v>4713551.5000000009</v>
      </c>
      <c r="T17" s="45">
        <f t="shared" si="6"/>
        <v>4541616.6000000006</v>
      </c>
      <c r="U17" s="46">
        <f t="shared" ref="U17" si="10">U18+U24+U28+U32+U44+U59+U65+U70+U52</f>
        <v>0</v>
      </c>
    </row>
    <row r="18" spans="1:21" s="16" customFormat="1" ht="78.75" x14ac:dyDescent="0.25">
      <c r="A18" s="20" t="s">
        <v>124</v>
      </c>
      <c r="B18" s="21"/>
      <c r="C18" s="21"/>
      <c r="D18" s="21"/>
      <c r="E18" s="39" t="s">
        <v>434</v>
      </c>
      <c r="F18" s="22">
        <f>F19</f>
        <v>971686.9</v>
      </c>
      <c r="G18" s="22">
        <f t="shared" ref="G18:U18" si="11">G19</f>
        <v>996708.8</v>
      </c>
      <c r="H18" s="22">
        <f t="shared" si="11"/>
        <v>1022646.7000000001</v>
      </c>
      <c r="I18" s="22">
        <f t="shared" si="11"/>
        <v>0</v>
      </c>
      <c r="J18" s="22">
        <f t="shared" si="11"/>
        <v>0</v>
      </c>
      <c r="K18" s="22">
        <f t="shared" si="11"/>
        <v>0</v>
      </c>
      <c r="L18" s="42">
        <f t="shared" si="1"/>
        <v>971686.9</v>
      </c>
      <c r="M18" s="42">
        <f t="shared" si="2"/>
        <v>996708.8</v>
      </c>
      <c r="N18" s="42">
        <f t="shared" si="3"/>
        <v>1022646.7000000001</v>
      </c>
      <c r="O18" s="47">
        <f t="shared" si="11"/>
        <v>0</v>
      </c>
      <c r="P18" s="47">
        <f t="shared" si="11"/>
        <v>0</v>
      </c>
      <c r="Q18" s="47">
        <f t="shared" si="11"/>
        <v>0</v>
      </c>
      <c r="R18" s="45">
        <f t="shared" si="4"/>
        <v>971686.9</v>
      </c>
      <c r="S18" s="45">
        <f t="shared" si="5"/>
        <v>996708.8</v>
      </c>
      <c r="T18" s="45">
        <f t="shared" si="6"/>
        <v>1022646.7000000001</v>
      </c>
      <c r="U18" s="47">
        <f t="shared" si="11"/>
        <v>0</v>
      </c>
    </row>
    <row r="19" spans="1:21" s="16" customFormat="1" ht="47.25" x14ac:dyDescent="0.25">
      <c r="A19" s="20" t="s">
        <v>124</v>
      </c>
      <c r="B19" s="21" t="s">
        <v>55</v>
      </c>
      <c r="C19" s="21"/>
      <c r="D19" s="21"/>
      <c r="E19" s="39" t="s">
        <v>742</v>
      </c>
      <c r="F19" s="22">
        <f>F20+F22</f>
        <v>971686.9</v>
      </c>
      <c r="G19" s="22">
        <f t="shared" ref="G19:K19" si="12">G20+G22</f>
        <v>996708.8</v>
      </c>
      <c r="H19" s="22">
        <f t="shared" si="12"/>
        <v>1022646.7000000001</v>
      </c>
      <c r="I19" s="22">
        <f t="shared" si="12"/>
        <v>0</v>
      </c>
      <c r="J19" s="22">
        <f t="shared" si="12"/>
        <v>0</v>
      </c>
      <c r="K19" s="22">
        <f t="shared" si="12"/>
        <v>0</v>
      </c>
      <c r="L19" s="42">
        <f t="shared" si="1"/>
        <v>971686.9</v>
      </c>
      <c r="M19" s="42">
        <f t="shared" si="2"/>
        <v>996708.8</v>
      </c>
      <c r="N19" s="42">
        <f t="shared" si="3"/>
        <v>1022646.7000000001</v>
      </c>
      <c r="O19" s="47">
        <f t="shared" ref="O19:P19" si="13">O20+O22</f>
        <v>0</v>
      </c>
      <c r="P19" s="47">
        <f t="shared" si="13"/>
        <v>0</v>
      </c>
      <c r="Q19" s="47">
        <f t="shared" ref="Q19" si="14">Q20+Q22</f>
        <v>0</v>
      </c>
      <c r="R19" s="45">
        <f t="shared" si="4"/>
        <v>971686.9</v>
      </c>
      <c r="S19" s="45">
        <f t="shared" si="5"/>
        <v>996708.8</v>
      </c>
      <c r="T19" s="45">
        <f t="shared" si="6"/>
        <v>1022646.7000000001</v>
      </c>
      <c r="U19" s="47">
        <f t="shared" ref="U19" si="15">U20+U22</f>
        <v>0</v>
      </c>
    </row>
    <row r="20" spans="1:21" s="16" customFormat="1" x14ac:dyDescent="0.25">
      <c r="A20" s="20" t="s">
        <v>124</v>
      </c>
      <c r="B20" s="21" t="s">
        <v>419</v>
      </c>
      <c r="C20" s="21"/>
      <c r="D20" s="21"/>
      <c r="E20" s="39" t="s">
        <v>743</v>
      </c>
      <c r="F20" s="22">
        <f>F21</f>
        <v>254452.4</v>
      </c>
      <c r="G20" s="22">
        <f t="shared" ref="G20:U20" si="16">G21</f>
        <v>255370.9</v>
      </c>
      <c r="H20" s="22">
        <f t="shared" si="16"/>
        <v>277930</v>
      </c>
      <c r="I20" s="22">
        <f t="shared" si="16"/>
        <v>0</v>
      </c>
      <c r="J20" s="22">
        <f t="shared" si="16"/>
        <v>0</v>
      </c>
      <c r="K20" s="22">
        <f t="shared" si="16"/>
        <v>0</v>
      </c>
      <c r="L20" s="42">
        <f t="shared" si="1"/>
        <v>254452.4</v>
      </c>
      <c r="M20" s="42">
        <f t="shared" si="2"/>
        <v>255370.9</v>
      </c>
      <c r="N20" s="42">
        <f t="shared" si="3"/>
        <v>277930</v>
      </c>
      <c r="O20" s="47">
        <f t="shared" si="16"/>
        <v>0</v>
      </c>
      <c r="P20" s="47">
        <f t="shared" si="16"/>
        <v>0</v>
      </c>
      <c r="Q20" s="47">
        <f t="shared" si="16"/>
        <v>0</v>
      </c>
      <c r="R20" s="45">
        <f t="shared" si="4"/>
        <v>254452.4</v>
      </c>
      <c r="S20" s="45">
        <f t="shared" si="5"/>
        <v>255370.9</v>
      </c>
      <c r="T20" s="45">
        <f t="shared" si="6"/>
        <v>277930</v>
      </c>
      <c r="U20" s="47">
        <f t="shared" si="16"/>
        <v>0</v>
      </c>
    </row>
    <row r="21" spans="1:21" x14ac:dyDescent="0.25">
      <c r="A21" s="20" t="s">
        <v>124</v>
      </c>
      <c r="B21" s="20">
        <v>610</v>
      </c>
      <c r="C21" s="20" t="s">
        <v>12</v>
      </c>
      <c r="D21" s="20" t="s">
        <v>10</v>
      </c>
      <c r="E21" s="23" t="s">
        <v>770</v>
      </c>
      <c r="F21" s="24">
        <v>254452.4</v>
      </c>
      <c r="G21" s="24">
        <v>255370.9</v>
      </c>
      <c r="H21" s="24">
        <v>277930</v>
      </c>
      <c r="I21" s="24"/>
      <c r="J21" s="24"/>
      <c r="K21" s="24"/>
      <c r="L21" s="42">
        <f t="shared" si="1"/>
        <v>254452.4</v>
      </c>
      <c r="M21" s="42">
        <f t="shared" si="2"/>
        <v>255370.9</v>
      </c>
      <c r="N21" s="42">
        <f t="shared" si="3"/>
        <v>277930</v>
      </c>
      <c r="O21" s="48"/>
      <c r="P21" s="48"/>
      <c r="Q21" s="48"/>
      <c r="R21" s="45">
        <f t="shared" si="4"/>
        <v>254452.4</v>
      </c>
      <c r="S21" s="45">
        <f t="shared" si="5"/>
        <v>255370.9</v>
      </c>
      <c r="T21" s="45">
        <f t="shared" si="6"/>
        <v>277930</v>
      </c>
      <c r="U21" s="48"/>
    </row>
    <row r="22" spans="1:21" x14ac:dyDescent="0.25">
      <c r="A22" s="20" t="s">
        <v>124</v>
      </c>
      <c r="B22" s="20" t="s">
        <v>420</v>
      </c>
      <c r="C22" s="20"/>
      <c r="D22" s="20"/>
      <c r="E22" s="23" t="s">
        <v>744</v>
      </c>
      <c r="F22" s="24">
        <f>F23</f>
        <v>717234.5</v>
      </c>
      <c r="G22" s="24">
        <f t="shared" ref="G22:U22" si="17">G23</f>
        <v>741337.9</v>
      </c>
      <c r="H22" s="24">
        <f t="shared" si="17"/>
        <v>744716.70000000007</v>
      </c>
      <c r="I22" s="24">
        <f t="shared" si="17"/>
        <v>0</v>
      </c>
      <c r="J22" s="24">
        <f t="shared" si="17"/>
        <v>0</v>
      </c>
      <c r="K22" s="24">
        <f t="shared" si="17"/>
        <v>0</v>
      </c>
      <c r="L22" s="42">
        <f t="shared" si="1"/>
        <v>717234.5</v>
      </c>
      <c r="M22" s="42">
        <f t="shared" si="2"/>
        <v>741337.9</v>
      </c>
      <c r="N22" s="42">
        <f t="shared" si="3"/>
        <v>744716.70000000007</v>
      </c>
      <c r="O22" s="48">
        <f t="shared" si="17"/>
        <v>0</v>
      </c>
      <c r="P22" s="48">
        <f t="shared" si="17"/>
        <v>0</v>
      </c>
      <c r="Q22" s="48">
        <f t="shared" si="17"/>
        <v>0</v>
      </c>
      <c r="R22" s="45">
        <f t="shared" si="4"/>
        <v>717234.5</v>
      </c>
      <c r="S22" s="45">
        <f t="shared" si="5"/>
        <v>741337.9</v>
      </c>
      <c r="T22" s="45">
        <f t="shared" si="6"/>
        <v>744716.70000000007</v>
      </c>
      <c r="U22" s="48">
        <f t="shared" si="17"/>
        <v>0</v>
      </c>
    </row>
    <row r="23" spans="1:21" x14ac:dyDescent="0.25">
      <c r="A23" s="20" t="s">
        <v>124</v>
      </c>
      <c r="B23" s="20">
        <v>620</v>
      </c>
      <c r="C23" s="20" t="s">
        <v>12</v>
      </c>
      <c r="D23" s="20" t="s">
        <v>10</v>
      </c>
      <c r="E23" s="23" t="s">
        <v>770</v>
      </c>
      <c r="F23" s="24">
        <v>717234.5</v>
      </c>
      <c r="G23" s="24">
        <v>741337.9</v>
      </c>
      <c r="H23" s="24">
        <v>744716.70000000007</v>
      </c>
      <c r="I23" s="24"/>
      <c r="J23" s="24"/>
      <c r="K23" s="24"/>
      <c r="L23" s="42">
        <f t="shared" si="1"/>
        <v>717234.5</v>
      </c>
      <c r="M23" s="42">
        <f t="shared" si="2"/>
        <v>741337.9</v>
      </c>
      <c r="N23" s="42">
        <f t="shared" si="3"/>
        <v>744716.70000000007</v>
      </c>
      <c r="O23" s="48"/>
      <c r="P23" s="48"/>
      <c r="Q23" s="48"/>
      <c r="R23" s="45">
        <f t="shared" si="4"/>
        <v>717234.5</v>
      </c>
      <c r="S23" s="45">
        <f t="shared" si="5"/>
        <v>741337.9</v>
      </c>
      <c r="T23" s="45">
        <f t="shared" si="6"/>
        <v>744716.70000000007</v>
      </c>
      <c r="U23" s="48"/>
    </row>
    <row r="24" spans="1:21" ht="78.75" x14ac:dyDescent="0.25">
      <c r="A24" s="20" t="s">
        <v>125</v>
      </c>
      <c r="B24" s="20"/>
      <c r="C24" s="20"/>
      <c r="D24" s="20"/>
      <c r="E24" s="23" t="s">
        <v>435</v>
      </c>
      <c r="F24" s="24">
        <f>F25</f>
        <v>177200</v>
      </c>
      <c r="G24" s="24">
        <f t="shared" ref="G24:U26" si="18">G25</f>
        <v>410000</v>
      </c>
      <c r="H24" s="24">
        <f t="shared" si="18"/>
        <v>0</v>
      </c>
      <c r="I24" s="24">
        <f t="shared" si="18"/>
        <v>0</v>
      </c>
      <c r="J24" s="24">
        <f t="shared" si="18"/>
        <v>0</v>
      </c>
      <c r="K24" s="24">
        <f t="shared" si="18"/>
        <v>0</v>
      </c>
      <c r="L24" s="42">
        <f t="shared" si="1"/>
        <v>177200</v>
      </c>
      <c r="M24" s="42">
        <f t="shared" si="2"/>
        <v>410000</v>
      </c>
      <c r="N24" s="42">
        <f t="shared" si="3"/>
        <v>0</v>
      </c>
      <c r="O24" s="48">
        <f t="shared" si="18"/>
        <v>0</v>
      </c>
      <c r="P24" s="48">
        <f t="shared" si="18"/>
        <v>0</v>
      </c>
      <c r="Q24" s="48">
        <f t="shared" si="18"/>
        <v>0</v>
      </c>
      <c r="R24" s="45">
        <f t="shared" si="4"/>
        <v>177200</v>
      </c>
      <c r="S24" s="45">
        <f t="shared" si="5"/>
        <v>410000</v>
      </c>
      <c r="T24" s="45">
        <f t="shared" si="6"/>
        <v>0</v>
      </c>
      <c r="U24" s="48">
        <f t="shared" si="18"/>
        <v>0</v>
      </c>
    </row>
    <row r="25" spans="1:21" ht="47.25" x14ac:dyDescent="0.25">
      <c r="A25" s="20" t="s">
        <v>125</v>
      </c>
      <c r="B25" s="20" t="s">
        <v>55</v>
      </c>
      <c r="C25" s="20"/>
      <c r="D25" s="20"/>
      <c r="E25" s="39" t="s">
        <v>742</v>
      </c>
      <c r="F25" s="24">
        <f>F26</f>
        <v>177200</v>
      </c>
      <c r="G25" s="24">
        <f t="shared" si="18"/>
        <v>410000</v>
      </c>
      <c r="H25" s="24">
        <f t="shared" si="18"/>
        <v>0</v>
      </c>
      <c r="I25" s="24">
        <f t="shared" si="18"/>
        <v>0</v>
      </c>
      <c r="J25" s="24">
        <f t="shared" si="18"/>
        <v>0</v>
      </c>
      <c r="K25" s="24">
        <f t="shared" si="18"/>
        <v>0</v>
      </c>
      <c r="L25" s="42">
        <f t="shared" si="1"/>
        <v>177200</v>
      </c>
      <c r="M25" s="42">
        <f t="shared" si="2"/>
        <v>410000</v>
      </c>
      <c r="N25" s="42">
        <f t="shared" si="3"/>
        <v>0</v>
      </c>
      <c r="O25" s="48">
        <f t="shared" si="18"/>
        <v>0</v>
      </c>
      <c r="P25" s="48">
        <f t="shared" si="18"/>
        <v>0</v>
      </c>
      <c r="Q25" s="48">
        <f t="shared" si="18"/>
        <v>0</v>
      </c>
      <c r="R25" s="45">
        <f t="shared" si="4"/>
        <v>177200</v>
      </c>
      <c r="S25" s="45">
        <f t="shared" si="5"/>
        <v>410000</v>
      </c>
      <c r="T25" s="45">
        <f t="shared" si="6"/>
        <v>0</v>
      </c>
      <c r="U25" s="48">
        <f t="shared" si="18"/>
        <v>0</v>
      </c>
    </row>
    <row r="26" spans="1:21" x14ac:dyDescent="0.25">
      <c r="A26" s="20" t="s">
        <v>125</v>
      </c>
      <c r="B26" s="20" t="s">
        <v>420</v>
      </c>
      <c r="C26" s="20"/>
      <c r="D26" s="20"/>
      <c r="E26" s="23" t="s">
        <v>744</v>
      </c>
      <c r="F26" s="24">
        <f>F27</f>
        <v>177200</v>
      </c>
      <c r="G26" s="24">
        <f t="shared" si="18"/>
        <v>410000</v>
      </c>
      <c r="H26" s="24">
        <f t="shared" si="18"/>
        <v>0</v>
      </c>
      <c r="I26" s="24">
        <f t="shared" si="18"/>
        <v>0</v>
      </c>
      <c r="J26" s="24">
        <f t="shared" si="18"/>
        <v>0</v>
      </c>
      <c r="K26" s="24">
        <f t="shared" si="18"/>
        <v>0</v>
      </c>
      <c r="L26" s="42">
        <f t="shared" si="1"/>
        <v>177200</v>
      </c>
      <c r="M26" s="42">
        <f t="shared" si="2"/>
        <v>410000</v>
      </c>
      <c r="N26" s="42">
        <f t="shared" si="3"/>
        <v>0</v>
      </c>
      <c r="O26" s="48">
        <f t="shared" si="18"/>
        <v>0</v>
      </c>
      <c r="P26" s="48">
        <f t="shared" si="18"/>
        <v>0</v>
      </c>
      <c r="Q26" s="48">
        <f t="shared" si="18"/>
        <v>0</v>
      </c>
      <c r="R26" s="45">
        <f t="shared" si="4"/>
        <v>177200</v>
      </c>
      <c r="S26" s="45">
        <f t="shared" si="5"/>
        <v>410000</v>
      </c>
      <c r="T26" s="45">
        <f t="shared" si="6"/>
        <v>0</v>
      </c>
      <c r="U26" s="48">
        <f t="shared" si="18"/>
        <v>0</v>
      </c>
    </row>
    <row r="27" spans="1:21" x14ac:dyDescent="0.25">
      <c r="A27" s="20" t="s">
        <v>125</v>
      </c>
      <c r="B27" s="20">
        <v>620</v>
      </c>
      <c r="C27" s="20" t="s">
        <v>12</v>
      </c>
      <c r="D27" s="20" t="s">
        <v>10</v>
      </c>
      <c r="E27" s="23" t="s">
        <v>770</v>
      </c>
      <c r="F27" s="24">
        <v>177200</v>
      </c>
      <c r="G27" s="24">
        <v>410000</v>
      </c>
      <c r="H27" s="24">
        <v>0</v>
      </c>
      <c r="I27" s="24"/>
      <c r="J27" s="24"/>
      <c r="K27" s="24"/>
      <c r="L27" s="42">
        <f t="shared" si="1"/>
        <v>177200</v>
      </c>
      <c r="M27" s="42">
        <f t="shared" si="2"/>
        <v>410000</v>
      </c>
      <c r="N27" s="42">
        <f t="shared" si="3"/>
        <v>0</v>
      </c>
      <c r="O27" s="48"/>
      <c r="P27" s="48"/>
      <c r="Q27" s="48"/>
      <c r="R27" s="45">
        <f t="shared" si="4"/>
        <v>177200</v>
      </c>
      <c r="S27" s="45">
        <f t="shared" si="5"/>
        <v>410000</v>
      </c>
      <c r="T27" s="45">
        <f t="shared" si="6"/>
        <v>0</v>
      </c>
      <c r="U27" s="48"/>
    </row>
    <row r="28" spans="1:21" ht="31.5" x14ac:dyDescent="0.25">
      <c r="A28" s="20" t="s">
        <v>31</v>
      </c>
      <c r="B28" s="20"/>
      <c r="C28" s="20"/>
      <c r="D28" s="20"/>
      <c r="E28" s="43" t="s">
        <v>869</v>
      </c>
      <c r="F28" s="24">
        <f>F29</f>
        <v>200000</v>
      </c>
      <c r="G28" s="24">
        <f t="shared" ref="G28:U30" si="19">G29</f>
        <v>500000</v>
      </c>
      <c r="H28" s="24">
        <f t="shared" si="19"/>
        <v>910000</v>
      </c>
      <c r="I28" s="24">
        <f t="shared" si="19"/>
        <v>0</v>
      </c>
      <c r="J28" s="24">
        <f t="shared" si="19"/>
        <v>0</v>
      </c>
      <c r="K28" s="24">
        <f t="shared" si="19"/>
        <v>0</v>
      </c>
      <c r="L28" s="42">
        <f t="shared" si="1"/>
        <v>200000</v>
      </c>
      <c r="M28" s="42">
        <f t="shared" si="2"/>
        <v>500000</v>
      </c>
      <c r="N28" s="42">
        <f t="shared" si="3"/>
        <v>910000</v>
      </c>
      <c r="O28" s="48">
        <f t="shared" si="19"/>
        <v>0</v>
      </c>
      <c r="P28" s="48">
        <f t="shared" si="19"/>
        <v>0</v>
      </c>
      <c r="Q28" s="48">
        <f t="shared" si="19"/>
        <v>0</v>
      </c>
      <c r="R28" s="45">
        <f t="shared" si="4"/>
        <v>200000</v>
      </c>
      <c r="S28" s="45">
        <f t="shared" si="5"/>
        <v>500000</v>
      </c>
      <c r="T28" s="45">
        <f t="shared" si="6"/>
        <v>910000</v>
      </c>
      <c r="U28" s="48">
        <f t="shared" si="19"/>
        <v>0</v>
      </c>
    </row>
    <row r="29" spans="1:21" ht="47.25" x14ac:dyDescent="0.25">
      <c r="A29" s="20" t="s">
        <v>31</v>
      </c>
      <c r="B29" s="20" t="s">
        <v>14</v>
      </c>
      <c r="C29" s="20"/>
      <c r="D29" s="20"/>
      <c r="E29" s="23" t="s">
        <v>740</v>
      </c>
      <c r="F29" s="24">
        <f>F30</f>
        <v>200000</v>
      </c>
      <c r="G29" s="24">
        <f t="shared" si="19"/>
        <v>500000</v>
      </c>
      <c r="H29" s="24">
        <f t="shared" si="19"/>
        <v>910000</v>
      </c>
      <c r="I29" s="24">
        <f t="shared" si="19"/>
        <v>0</v>
      </c>
      <c r="J29" s="24">
        <f t="shared" si="19"/>
        <v>0</v>
      </c>
      <c r="K29" s="24">
        <f t="shared" si="19"/>
        <v>0</v>
      </c>
      <c r="L29" s="42">
        <f t="shared" si="1"/>
        <v>200000</v>
      </c>
      <c r="M29" s="42">
        <f t="shared" si="2"/>
        <v>500000</v>
      </c>
      <c r="N29" s="42">
        <f t="shared" si="3"/>
        <v>910000</v>
      </c>
      <c r="O29" s="48">
        <f t="shared" si="19"/>
        <v>0</v>
      </c>
      <c r="P29" s="48">
        <f t="shared" si="19"/>
        <v>0</v>
      </c>
      <c r="Q29" s="48">
        <f t="shared" si="19"/>
        <v>0</v>
      </c>
      <c r="R29" s="45">
        <f t="shared" si="4"/>
        <v>200000</v>
      </c>
      <c r="S29" s="45">
        <f t="shared" si="5"/>
        <v>500000</v>
      </c>
      <c r="T29" s="45">
        <f t="shared" si="6"/>
        <v>910000</v>
      </c>
      <c r="U29" s="48">
        <f t="shared" si="19"/>
        <v>0</v>
      </c>
    </row>
    <row r="30" spans="1:21" x14ac:dyDescent="0.25">
      <c r="A30" s="20" t="s">
        <v>31</v>
      </c>
      <c r="B30" s="20" t="s">
        <v>330</v>
      </c>
      <c r="C30" s="20"/>
      <c r="D30" s="20"/>
      <c r="E30" s="23" t="s">
        <v>741</v>
      </c>
      <c r="F30" s="24">
        <f>F31</f>
        <v>200000</v>
      </c>
      <c r="G30" s="24">
        <f t="shared" si="19"/>
        <v>500000</v>
      </c>
      <c r="H30" s="24">
        <f t="shared" si="19"/>
        <v>910000</v>
      </c>
      <c r="I30" s="24">
        <f t="shared" si="19"/>
        <v>0</v>
      </c>
      <c r="J30" s="24">
        <f t="shared" si="19"/>
        <v>0</v>
      </c>
      <c r="K30" s="24">
        <f t="shared" si="19"/>
        <v>0</v>
      </c>
      <c r="L30" s="42">
        <f t="shared" si="1"/>
        <v>200000</v>
      </c>
      <c r="M30" s="42">
        <f t="shared" si="2"/>
        <v>500000</v>
      </c>
      <c r="N30" s="42">
        <f t="shared" si="3"/>
        <v>910000</v>
      </c>
      <c r="O30" s="48">
        <f t="shared" si="19"/>
        <v>0</v>
      </c>
      <c r="P30" s="48">
        <f t="shared" si="19"/>
        <v>0</v>
      </c>
      <c r="Q30" s="48">
        <f t="shared" si="19"/>
        <v>0</v>
      </c>
      <c r="R30" s="45">
        <f t="shared" si="4"/>
        <v>200000</v>
      </c>
      <c r="S30" s="45">
        <f t="shared" si="5"/>
        <v>500000</v>
      </c>
      <c r="T30" s="45">
        <f t="shared" si="6"/>
        <v>910000</v>
      </c>
      <c r="U30" s="48">
        <f t="shared" si="19"/>
        <v>0</v>
      </c>
    </row>
    <row r="31" spans="1:21" x14ac:dyDescent="0.25">
      <c r="A31" s="20" t="s">
        <v>31</v>
      </c>
      <c r="B31" s="20">
        <v>410</v>
      </c>
      <c r="C31" s="20" t="s">
        <v>12</v>
      </c>
      <c r="D31" s="20" t="s">
        <v>10</v>
      </c>
      <c r="E31" s="23" t="s">
        <v>770</v>
      </c>
      <c r="F31" s="24">
        <v>200000</v>
      </c>
      <c r="G31" s="24">
        <v>500000</v>
      </c>
      <c r="H31" s="24">
        <v>910000</v>
      </c>
      <c r="I31" s="24"/>
      <c r="J31" s="24"/>
      <c r="K31" s="24"/>
      <c r="L31" s="42">
        <f t="shared" si="1"/>
        <v>200000</v>
      </c>
      <c r="M31" s="42">
        <f t="shared" si="2"/>
        <v>500000</v>
      </c>
      <c r="N31" s="42">
        <f t="shared" si="3"/>
        <v>910000</v>
      </c>
      <c r="O31" s="48"/>
      <c r="P31" s="48"/>
      <c r="Q31" s="48"/>
      <c r="R31" s="45">
        <f t="shared" si="4"/>
        <v>200000</v>
      </c>
      <c r="S31" s="45">
        <f t="shared" si="5"/>
        <v>500000</v>
      </c>
      <c r="T31" s="45">
        <f t="shared" si="6"/>
        <v>910000</v>
      </c>
      <c r="U31" s="48"/>
    </row>
    <row r="32" spans="1:21" ht="47.25" x14ac:dyDescent="0.25">
      <c r="A32" s="20" t="s">
        <v>123</v>
      </c>
      <c r="B32" s="20"/>
      <c r="C32" s="20"/>
      <c r="D32" s="20"/>
      <c r="E32" s="23" t="s">
        <v>436</v>
      </c>
      <c r="F32" s="24">
        <f>F33+F36+F39</f>
        <v>8698.6999999999989</v>
      </c>
      <c r="G32" s="24">
        <f t="shared" ref="G32:K32" si="20">G33+G36+G39</f>
        <v>8698.6999999999989</v>
      </c>
      <c r="H32" s="24">
        <f t="shared" si="20"/>
        <v>8698.6999999999989</v>
      </c>
      <c r="I32" s="24">
        <f t="shared" si="20"/>
        <v>0</v>
      </c>
      <c r="J32" s="24">
        <f t="shared" si="20"/>
        <v>0</v>
      </c>
      <c r="K32" s="24">
        <f t="shared" si="20"/>
        <v>0</v>
      </c>
      <c r="L32" s="42">
        <f t="shared" si="1"/>
        <v>8698.6999999999989</v>
      </c>
      <c r="M32" s="42">
        <f t="shared" si="2"/>
        <v>8698.6999999999989</v>
      </c>
      <c r="N32" s="42">
        <f t="shared" si="3"/>
        <v>8698.6999999999989</v>
      </c>
      <c r="O32" s="48">
        <f t="shared" ref="O32:P32" si="21">O33+O36+O39</f>
        <v>0</v>
      </c>
      <c r="P32" s="48">
        <f t="shared" si="21"/>
        <v>0</v>
      </c>
      <c r="Q32" s="48">
        <f t="shared" ref="Q32" si="22">Q33+Q36+Q39</f>
        <v>0</v>
      </c>
      <c r="R32" s="45">
        <f t="shared" si="4"/>
        <v>8698.6999999999989</v>
      </c>
      <c r="S32" s="45">
        <f t="shared" si="5"/>
        <v>8698.6999999999989</v>
      </c>
      <c r="T32" s="45">
        <f t="shared" si="6"/>
        <v>8698.6999999999989</v>
      </c>
      <c r="U32" s="48">
        <f t="shared" ref="U32" si="23">U33+U36+U39</f>
        <v>0</v>
      </c>
    </row>
    <row r="33" spans="1:21" ht="31.5" x14ac:dyDescent="0.25">
      <c r="A33" s="20" t="s">
        <v>123</v>
      </c>
      <c r="B33" s="20" t="s">
        <v>6</v>
      </c>
      <c r="C33" s="20"/>
      <c r="D33" s="20"/>
      <c r="E33" s="23" t="s">
        <v>733</v>
      </c>
      <c r="F33" s="24">
        <f>F34</f>
        <v>128.6</v>
      </c>
      <c r="G33" s="24">
        <f t="shared" ref="G33:U34" si="24">G34</f>
        <v>128.6</v>
      </c>
      <c r="H33" s="24">
        <f t="shared" si="24"/>
        <v>128.6</v>
      </c>
      <c r="I33" s="24">
        <f t="shared" si="24"/>
        <v>0</v>
      </c>
      <c r="J33" s="24">
        <f t="shared" si="24"/>
        <v>0</v>
      </c>
      <c r="K33" s="24">
        <f t="shared" si="24"/>
        <v>0</v>
      </c>
      <c r="L33" s="42">
        <f t="shared" si="1"/>
        <v>128.6</v>
      </c>
      <c r="M33" s="42">
        <f t="shared" si="2"/>
        <v>128.6</v>
      </c>
      <c r="N33" s="42">
        <f t="shared" si="3"/>
        <v>128.6</v>
      </c>
      <c r="O33" s="48">
        <f t="shared" si="24"/>
        <v>0</v>
      </c>
      <c r="P33" s="48">
        <f t="shared" si="24"/>
        <v>0</v>
      </c>
      <c r="Q33" s="48">
        <f t="shared" si="24"/>
        <v>0</v>
      </c>
      <c r="R33" s="45">
        <f t="shared" si="4"/>
        <v>128.6</v>
      </c>
      <c r="S33" s="45">
        <f t="shared" si="5"/>
        <v>128.6</v>
      </c>
      <c r="T33" s="45">
        <f t="shared" si="6"/>
        <v>128.6</v>
      </c>
      <c r="U33" s="48">
        <f t="shared" si="24"/>
        <v>0</v>
      </c>
    </row>
    <row r="34" spans="1:21" ht="47.25" x14ac:dyDescent="0.25">
      <c r="A34" s="20" t="s">
        <v>123</v>
      </c>
      <c r="B34" s="20" t="s">
        <v>167</v>
      </c>
      <c r="C34" s="20"/>
      <c r="D34" s="20"/>
      <c r="E34" s="23" t="s">
        <v>734</v>
      </c>
      <c r="F34" s="24">
        <f>F35</f>
        <v>128.6</v>
      </c>
      <c r="G34" s="24">
        <f t="shared" si="24"/>
        <v>128.6</v>
      </c>
      <c r="H34" s="24">
        <f t="shared" si="24"/>
        <v>128.6</v>
      </c>
      <c r="I34" s="24">
        <f t="shared" si="24"/>
        <v>0</v>
      </c>
      <c r="J34" s="24">
        <f t="shared" si="24"/>
        <v>0</v>
      </c>
      <c r="K34" s="24">
        <f t="shared" si="24"/>
        <v>0</v>
      </c>
      <c r="L34" s="42">
        <f t="shared" si="1"/>
        <v>128.6</v>
      </c>
      <c r="M34" s="42">
        <f t="shared" si="2"/>
        <v>128.6</v>
      </c>
      <c r="N34" s="42">
        <f t="shared" si="3"/>
        <v>128.6</v>
      </c>
      <c r="O34" s="48">
        <f t="shared" si="24"/>
        <v>0</v>
      </c>
      <c r="P34" s="48">
        <f t="shared" si="24"/>
        <v>0</v>
      </c>
      <c r="Q34" s="48">
        <f t="shared" si="24"/>
        <v>0</v>
      </c>
      <c r="R34" s="45">
        <f t="shared" si="4"/>
        <v>128.6</v>
      </c>
      <c r="S34" s="45">
        <f t="shared" si="5"/>
        <v>128.6</v>
      </c>
      <c r="T34" s="45">
        <f t="shared" si="6"/>
        <v>128.6</v>
      </c>
      <c r="U34" s="48">
        <f t="shared" si="24"/>
        <v>0</v>
      </c>
    </row>
    <row r="35" spans="1:21" ht="31.5" x14ac:dyDescent="0.25">
      <c r="A35" s="20" t="s">
        <v>123</v>
      </c>
      <c r="B35" s="20">
        <v>240</v>
      </c>
      <c r="C35" s="20" t="s">
        <v>72</v>
      </c>
      <c r="D35" s="20" t="s">
        <v>32</v>
      </c>
      <c r="E35" s="23" t="s">
        <v>784</v>
      </c>
      <c r="F35" s="24">
        <v>128.6</v>
      </c>
      <c r="G35" s="24">
        <v>128.6</v>
      </c>
      <c r="H35" s="24">
        <v>128.6</v>
      </c>
      <c r="I35" s="24"/>
      <c r="J35" s="24"/>
      <c r="K35" s="24"/>
      <c r="L35" s="42">
        <f t="shared" si="1"/>
        <v>128.6</v>
      </c>
      <c r="M35" s="42">
        <f t="shared" si="2"/>
        <v>128.6</v>
      </c>
      <c r="N35" s="42">
        <f t="shared" si="3"/>
        <v>128.6</v>
      </c>
      <c r="O35" s="48"/>
      <c r="P35" s="48"/>
      <c r="Q35" s="48"/>
      <c r="R35" s="45">
        <f t="shared" si="4"/>
        <v>128.6</v>
      </c>
      <c r="S35" s="45">
        <f t="shared" si="5"/>
        <v>128.6</v>
      </c>
      <c r="T35" s="45">
        <f t="shared" si="6"/>
        <v>128.6</v>
      </c>
      <c r="U35" s="48"/>
    </row>
    <row r="36" spans="1:21" ht="31.5" x14ac:dyDescent="0.25">
      <c r="A36" s="20" t="s">
        <v>123</v>
      </c>
      <c r="B36" s="20" t="s">
        <v>84</v>
      </c>
      <c r="C36" s="20"/>
      <c r="D36" s="20"/>
      <c r="E36" s="23" t="s">
        <v>735</v>
      </c>
      <c r="F36" s="24">
        <f>F37</f>
        <v>3703.5</v>
      </c>
      <c r="G36" s="24">
        <f t="shared" ref="G36:U37" si="25">G37</f>
        <v>3703.5</v>
      </c>
      <c r="H36" s="24">
        <f t="shared" si="25"/>
        <v>3703.5</v>
      </c>
      <c r="I36" s="24">
        <f t="shared" si="25"/>
        <v>0</v>
      </c>
      <c r="J36" s="24">
        <f t="shared" si="25"/>
        <v>0</v>
      </c>
      <c r="K36" s="24">
        <f t="shared" si="25"/>
        <v>0</v>
      </c>
      <c r="L36" s="42">
        <f t="shared" si="1"/>
        <v>3703.5</v>
      </c>
      <c r="M36" s="42">
        <f t="shared" si="2"/>
        <v>3703.5</v>
      </c>
      <c r="N36" s="42">
        <f t="shared" si="3"/>
        <v>3703.5</v>
      </c>
      <c r="O36" s="48">
        <f t="shared" si="25"/>
        <v>0</v>
      </c>
      <c r="P36" s="48">
        <f t="shared" si="25"/>
        <v>0</v>
      </c>
      <c r="Q36" s="48">
        <f t="shared" si="25"/>
        <v>0</v>
      </c>
      <c r="R36" s="45">
        <f t="shared" si="4"/>
        <v>3703.5</v>
      </c>
      <c r="S36" s="45">
        <f t="shared" si="5"/>
        <v>3703.5</v>
      </c>
      <c r="T36" s="45">
        <f t="shared" si="6"/>
        <v>3703.5</v>
      </c>
      <c r="U36" s="48">
        <f t="shared" si="25"/>
        <v>0</v>
      </c>
    </row>
    <row r="37" spans="1:21" ht="31.5" x14ac:dyDescent="0.25">
      <c r="A37" s="20" t="s">
        <v>123</v>
      </c>
      <c r="B37" s="20" t="s">
        <v>421</v>
      </c>
      <c r="C37" s="20"/>
      <c r="D37" s="20"/>
      <c r="E37" s="23" t="s">
        <v>737</v>
      </c>
      <c r="F37" s="24">
        <f>F38</f>
        <v>3703.5</v>
      </c>
      <c r="G37" s="24">
        <f t="shared" si="25"/>
        <v>3703.5</v>
      </c>
      <c r="H37" s="24">
        <f t="shared" si="25"/>
        <v>3703.5</v>
      </c>
      <c r="I37" s="24">
        <f t="shared" si="25"/>
        <v>0</v>
      </c>
      <c r="J37" s="24">
        <f t="shared" si="25"/>
        <v>0</v>
      </c>
      <c r="K37" s="24">
        <f t="shared" si="25"/>
        <v>0</v>
      </c>
      <c r="L37" s="42">
        <f t="shared" si="1"/>
        <v>3703.5</v>
      </c>
      <c r="M37" s="42">
        <f t="shared" si="2"/>
        <v>3703.5</v>
      </c>
      <c r="N37" s="42">
        <f t="shared" si="3"/>
        <v>3703.5</v>
      </c>
      <c r="O37" s="48">
        <f t="shared" si="25"/>
        <v>0</v>
      </c>
      <c r="P37" s="48">
        <f t="shared" si="25"/>
        <v>0</v>
      </c>
      <c r="Q37" s="48">
        <f t="shared" si="25"/>
        <v>0</v>
      </c>
      <c r="R37" s="45">
        <f t="shared" si="4"/>
        <v>3703.5</v>
      </c>
      <c r="S37" s="45">
        <f t="shared" si="5"/>
        <v>3703.5</v>
      </c>
      <c r="T37" s="45">
        <f t="shared" si="6"/>
        <v>3703.5</v>
      </c>
      <c r="U37" s="48">
        <f t="shared" si="25"/>
        <v>0</v>
      </c>
    </row>
    <row r="38" spans="1:21" ht="31.5" x14ac:dyDescent="0.25">
      <c r="A38" s="20" t="s">
        <v>123</v>
      </c>
      <c r="B38" s="20">
        <v>320</v>
      </c>
      <c r="C38" s="20" t="s">
        <v>72</v>
      </c>
      <c r="D38" s="20" t="s">
        <v>32</v>
      </c>
      <c r="E38" s="23" t="s">
        <v>784</v>
      </c>
      <c r="F38" s="24">
        <v>3703.5</v>
      </c>
      <c r="G38" s="24">
        <v>3703.5</v>
      </c>
      <c r="H38" s="24">
        <v>3703.5</v>
      </c>
      <c r="I38" s="24"/>
      <c r="J38" s="24"/>
      <c r="K38" s="24"/>
      <c r="L38" s="42">
        <f t="shared" si="1"/>
        <v>3703.5</v>
      </c>
      <c r="M38" s="42">
        <f t="shared" si="2"/>
        <v>3703.5</v>
      </c>
      <c r="N38" s="42">
        <f t="shared" si="3"/>
        <v>3703.5</v>
      </c>
      <c r="O38" s="48"/>
      <c r="P38" s="48"/>
      <c r="Q38" s="48"/>
      <c r="R38" s="45">
        <f t="shared" si="4"/>
        <v>3703.5</v>
      </c>
      <c r="S38" s="45">
        <f t="shared" si="5"/>
        <v>3703.5</v>
      </c>
      <c r="T38" s="45">
        <f t="shared" si="6"/>
        <v>3703.5</v>
      </c>
      <c r="U38" s="48"/>
    </row>
    <row r="39" spans="1:21" ht="47.25" x14ac:dyDescent="0.25">
      <c r="A39" s="20" t="s">
        <v>123</v>
      </c>
      <c r="B39" s="20" t="s">
        <v>55</v>
      </c>
      <c r="C39" s="20"/>
      <c r="D39" s="20"/>
      <c r="E39" s="39" t="s">
        <v>742</v>
      </c>
      <c r="F39" s="24">
        <f>F40+F42</f>
        <v>4866.5999999999995</v>
      </c>
      <c r="G39" s="24">
        <f t="shared" ref="G39:K39" si="26">G40+G42</f>
        <v>4866.5999999999995</v>
      </c>
      <c r="H39" s="24">
        <f t="shared" si="26"/>
        <v>4866.5999999999995</v>
      </c>
      <c r="I39" s="24">
        <f t="shared" si="26"/>
        <v>0</v>
      </c>
      <c r="J39" s="24">
        <f t="shared" si="26"/>
        <v>0</v>
      </c>
      <c r="K39" s="24">
        <f t="shared" si="26"/>
        <v>0</v>
      </c>
      <c r="L39" s="42">
        <f t="shared" si="1"/>
        <v>4866.5999999999995</v>
      </c>
      <c r="M39" s="42">
        <f t="shared" si="2"/>
        <v>4866.5999999999995</v>
      </c>
      <c r="N39" s="42">
        <f t="shared" si="3"/>
        <v>4866.5999999999995</v>
      </c>
      <c r="O39" s="48">
        <f t="shared" ref="O39:P39" si="27">O40+O42</f>
        <v>0</v>
      </c>
      <c r="P39" s="48">
        <f t="shared" si="27"/>
        <v>0</v>
      </c>
      <c r="Q39" s="48">
        <f t="shared" ref="Q39" si="28">Q40+Q42</f>
        <v>0</v>
      </c>
      <c r="R39" s="45">
        <f t="shared" si="4"/>
        <v>4866.5999999999995</v>
      </c>
      <c r="S39" s="45">
        <f t="shared" si="5"/>
        <v>4866.5999999999995</v>
      </c>
      <c r="T39" s="45">
        <f t="shared" si="6"/>
        <v>4866.5999999999995</v>
      </c>
      <c r="U39" s="48">
        <f t="shared" ref="U39" si="29">U40+U42</f>
        <v>0</v>
      </c>
    </row>
    <row r="40" spans="1:21" x14ac:dyDescent="0.25">
      <c r="A40" s="20" t="s">
        <v>123</v>
      </c>
      <c r="B40" s="20" t="s">
        <v>419</v>
      </c>
      <c r="C40" s="20"/>
      <c r="D40" s="20"/>
      <c r="E40" s="39" t="s">
        <v>743</v>
      </c>
      <c r="F40" s="24">
        <f>F41</f>
        <v>846.4</v>
      </c>
      <c r="G40" s="24">
        <f t="shared" ref="G40:U40" si="30">G41</f>
        <v>846.4</v>
      </c>
      <c r="H40" s="24">
        <f t="shared" si="30"/>
        <v>846.4</v>
      </c>
      <c r="I40" s="24">
        <f t="shared" si="30"/>
        <v>0</v>
      </c>
      <c r="J40" s="24">
        <f t="shared" si="30"/>
        <v>0</v>
      </c>
      <c r="K40" s="24">
        <f t="shared" si="30"/>
        <v>0</v>
      </c>
      <c r="L40" s="42">
        <f t="shared" si="1"/>
        <v>846.4</v>
      </c>
      <c r="M40" s="42">
        <f t="shared" si="2"/>
        <v>846.4</v>
      </c>
      <c r="N40" s="42">
        <f t="shared" si="3"/>
        <v>846.4</v>
      </c>
      <c r="O40" s="48">
        <f t="shared" si="30"/>
        <v>0</v>
      </c>
      <c r="P40" s="48">
        <f t="shared" si="30"/>
        <v>0</v>
      </c>
      <c r="Q40" s="48">
        <f t="shared" si="30"/>
        <v>0</v>
      </c>
      <c r="R40" s="45">
        <f t="shared" si="4"/>
        <v>846.4</v>
      </c>
      <c r="S40" s="45">
        <f t="shared" si="5"/>
        <v>846.4</v>
      </c>
      <c r="T40" s="45">
        <f t="shared" si="6"/>
        <v>846.4</v>
      </c>
      <c r="U40" s="48">
        <f t="shared" si="30"/>
        <v>0</v>
      </c>
    </row>
    <row r="41" spans="1:21" x14ac:dyDescent="0.25">
      <c r="A41" s="20" t="s">
        <v>123</v>
      </c>
      <c r="B41" s="20">
        <v>610</v>
      </c>
      <c r="C41" s="20" t="s">
        <v>12</v>
      </c>
      <c r="D41" s="20" t="s">
        <v>10</v>
      </c>
      <c r="E41" s="23" t="s">
        <v>770</v>
      </c>
      <c r="F41" s="24">
        <v>846.4</v>
      </c>
      <c r="G41" s="24">
        <v>846.4</v>
      </c>
      <c r="H41" s="24">
        <v>846.4</v>
      </c>
      <c r="I41" s="24"/>
      <c r="J41" s="24"/>
      <c r="K41" s="24"/>
      <c r="L41" s="42">
        <f t="shared" si="1"/>
        <v>846.4</v>
      </c>
      <c r="M41" s="42">
        <f t="shared" si="2"/>
        <v>846.4</v>
      </c>
      <c r="N41" s="42">
        <f t="shared" si="3"/>
        <v>846.4</v>
      </c>
      <c r="O41" s="48"/>
      <c r="P41" s="48"/>
      <c r="Q41" s="48"/>
      <c r="R41" s="45">
        <f t="shared" si="4"/>
        <v>846.4</v>
      </c>
      <c r="S41" s="45">
        <f t="shared" si="5"/>
        <v>846.4</v>
      </c>
      <c r="T41" s="45">
        <f t="shared" si="6"/>
        <v>846.4</v>
      </c>
      <c r="U41" s="48"/>
    </row>
    <row r="42" spans="1:21" x14ac:dyDescent="0.25">
      <c r="A42" s="20" t="s">
        <v>123</v>
      </c>
      <c r="B42" s="20" t="s">
        <v>420</v>
      </c>
      <c r="C42" s="20"/>
      <c r="D42" s="20"/>
      <c r="E42" s="23" t="s">
        <v>744</v>
      </c>
      <c r="F42" s="24">
        <f>F43</f>
        <v>4020.2</v>
      </c>
      <c r="G42" s="24">
        <f t="shared" ref="G42:U42" si="31">G43</f>
        <v>4020.2</v>
      </c>
      <c r="H42" s="24">
        <f t="shared" si="31"/>
        <v>4020.2</v>
      </c>
      <c r="I42" s="24">
        <f t="shared" si="31"/>
        <v>0</v>
      </c>
      <c r="J42" s="24">
        <f t="shared" si="31"/>
        <v>0</v>
      </c>
      <c r="K42" s="24">
        <f t="shared" si="31"/>
        <v>0</v>
      </c>
      <c r="L42" s="42">
        <f t="shared" si="1"/>
        <v>4020.2</v>
      </c>
      <c r="M42" s="42">
        <f t="shared" si="2"/>
        <v>4020.2</v>
      </c>
      <c r="N42" s="42">
        <f t="shared" si="3"/>
        <v>4020.2</v>
      </c>
      <c r="O42" s="48">
        <f t="shared" si="31"/>
        <v>0</v>
      </c>
      <c r="P42" s="48">
        <f t="shared" si="31"/>
        <v>0</v>
      </c>
      <c r="Q42" s="48">
        <f t="shared" si="31"/>
        <v>0</v>
      </c>
      <c r="R42" s="45">
        <f t="shared" si="4"/>
        <v>4020.2</v>
      </c>
      <c r="S42" s="45">
        <f t="shared" si="5"/>
        <v>4020.2</v>
      </c>
      <c r="T42" s="45">
        <f t="shared" si="6"/>
        <v>4020.2</v>
      </c>
      <c r="U42" s="48">
        <f t="shared" si="31"/>
        <v>0</v>
      </c>
    </row>
    <row r="43" spans="1:21" x14ac:dyDescent="0.25">
      <c r="A43" s="20" t="s">
        <v>123</v>
      </c>
      <c r="B43" s="20">
        <v>620</v>
      </c>
      <c r="C43" s="20" t="s">
        <v>12</v>
      </c>
      <c r="D43" s="20" t="s">
        <v>10</v>
      </c>
      <c r="E43" s="23" t="s">
        <v>770</v>
      </c>
      <c r="F43" s="24">
        <v>4020.2</v>
      </c>
      <c r="G43" s="24">
        <v>4020.2</v>
      </c>
      <c r="H43" s="24">
        <v>4020.2</v>
      </c>
      <c r="I43" s="24"/>
      <c r="J43" s="24"/>
      <c r="K43" s="24"/>
      <c r="L43" s="42">
        <f t="shared" si="1"/>
        <v>4020.2</v>
      </c>
      <c r="M43" s="42">
        <f t="shared" si="2"/>
        <v>4020.2</v>
      </c>
      <c r="N43" s="42">
        <f t="shared" si="3"/>
        <v>4020.2</v>
      </c>
      <c r="O43" s="48"/>
      <c r="P43" s="48"/>
      <c r="Q43" s="48"/>
      <c r="R43" s="45">
        <f t="shared" si="4"/>
        <v>4020.2</v>
      </c>
      <c r="S43" s="45">
        <f t="shared" si="5"/>
        <v>4020.2</v>
      </c>
      <c r="T43" s="45">
        <f t="shared" si="6"/>
        <v>4020.2</v>
      </c>
      <c r="U43" s="48"/>
    </row>
    <row r="44" spans="1:21" ht="47.25" x14ac:dyDescent="0.25">
      <c r="A44" s="20" t="s">
        <v>122</v>
      </c>
      <c r="B44" s="20"/>
      <c r="C44" s="20"/>
      <c r="D44" s="20"/>
      <c r="E44" s="23" t="s">
        <v>437</v>
      </c>
      <c r="F44" s="24">
        <f>F45</f>
        <v>47853.8</v>
      </c>
      <c r="G44" s="24">
        <f t="shared" ref="G44:U44" si="32">G45</f>
        <v>47853.8</v>
      </c>
      <c r="H44" s="24">
        <f t="shared" si="32"/>
        <v>47853.8</v>
      </c>
      <c r="I44" s="24">
        <f t="shared" si="32"/>
        <v>0</v>
      </c>
      <c r="J44" s="24">
        <f t="shared" si="32"/>
        <v>0</v>
      </c>
      <c r="K44" s="24">
        <f t="shared" si="32"/>
        <v>0</v>
      </c>
      <c r="L44" s="42">
        <f t="shared" si="1"/>
        <v>47853.8</v>
      </c>
      <c r="M44" s="42">
        <f t="shared" si="2"/>
        <v>47853.8</v>
      </c>
      <c r="N44" s="42">
        <f t="shared" si="3"/>
        <v>47853.8</v>
      </c>
      <c r="O44" s="48">
        <f t="shared" si="32"/>
        <v>0</v>
      </c>
      <c r="P44" s="48">
        <f t="shared" si="32"/>
        <v>0</v>
      </c>
      <c r="Q44" s="48">
        <f t="shared" si="32"/>
        <v>0</v>
      </c>
      <c r="R44" s="45">
        <f t="shared" si="4"/>
        <v>47853.8</v>
      </c>
      <c r="S44" s="45">
        <f t="shared" si="5"/>
        <v>47853.8</v>
      </c>
      <c r="T44" s="45">
        <f t="shared" si="6"/>
        <v>47853.8</v>
      </c>
      <c r="U44" s="48">
        <f t="shared" si="32"/>
        <v>0</v>
      </c>
    </row>
    <row r="45" spans="1:21" ht="47.25" x14ac:dyDescent="0.25">
      <c r="A45" s="20" t="s">
        <v>122</v>
      </c>
      <c r="B45" s="20" t="s">
        <v>55</v>
      </c>
      <c r="C45" s="20"/>
      <c r="D45" s="20"/>
      <c r="E45" s="39" t="s">
        <v>742</v>
      </c>
      <c r="F45" s="24">
        <f>F46+F49</f>
        <v>47853.8</v>
      </c>
      <c r="G45" s="24">
        <f t="shared" ref="G45:K45" si="33">G46+G49</f>
        <v>47853.8</v>
      </c>
      <c r="H45" s="24">
        <f t="shared" si="33"/>
        <v>47853.8</v>
      </c>
      <c r="I45" s="24">
        <f t="shared" si="33"/>
        <v>0</v>
      </c>
      <c r="J45" s="24">
        <f t="shared" si="33"/>
        <v>0</v>
      </c>
      <c r="K45" s="24">
        <f t="shared" si="33"/>
        <v>0</v>
      </c>
      <c r="L45" s="42">
        <f t="shared" si="1"/>
        <v>47853.8</v>
      </c>
      <c r="M45" s="42">
        <f t="shared" si="2"/>
        <v>47853.8</v>
      </c>
      <c r="N45" s="42">
        <f t="shared" si="3"/>
        <v>47853.8</v>
      </c>
      <c r="O45" s="48">
        <f t="shared" ref="O45:P45" si="34">O46+O49</f>
        <v>0</v>
      </c>
      <c r="P45" s="48">
        <f t="shared" si="34"/>
        <v>0</v>
      </c>
      <c r="Q45" s="48">
        <f t="shared" ref="Q45" si="35">Q46+Q49</f>
        <v>0</v>
      </c>
      <c r="R45" s="45">
        <f t="shared" si="4"/>
        <v>47853.8</v>
      </c>
      <c r="S45" s="45">
        <f t="shared" si="5"/>
        <v>47853.8</v>
      </c>
      <c r="T45" s="45">
        <f t="shared" si="6"/>
        <v>47853.8</v>
      </c>
      <c r="U45" s="48">
        <f t="shared" ref="U45" si="36">U46+U49</f>
        <v>0</v>
      </c>
    </row>
    <row r="46" spans="1:21" x14ac:dyDescent="0.25">
      <c r="A46" s="20" t="s">
        <v>122</v>
      </c>
      <c r="B46" s="20" t="s">
        <v>419</v>
      </c>
      <c r="C46" s="20"/>
      <c r="D46" s="20"/>
      <c r="E46" s="39" t="s">
        <v>743</v>
      </c>
      <c r="F46" s="24">
        <f>F47+F48</f>
        <v>11021.4</v>
      </c>
      <c r="G46" s="24">
        <f t="shared" ref="G46:K46" si="37">G47+G48</f>
        <v>11021.4</v>
      </c>
      <c r="H46" s="24">
        <f t="shared" si="37"/>
        <v>11021.4</v>
      </c>
      <c r="I46" s="24">
        <f t="shared" si="37"/>
        <v>0</v>
      </c>
      <c r="J46" s="24">
        <f t="shared" si="37"/>
        <v>0</v>
      </c>
      <c r="K46" s="24">
        <f t="shared" si="37"/>
        <v>0</v>
      </c>
      <c r="L46" s="42">
        <f t="shared" si="1"/>
        <v>11021.4</v>
      </c>
      <c r="M46" s="42">
        <f t="shared" si="2"/>
        <v>11021.4</v>
      </c>
      <c r="N46" s="42">
        <f t="shared" si="3"/>
        <v>11021.4</v>
      </c>
      <c r="O46" s="48">
        <f t="shared" ref="O46:P46" si="38">O47+O48</f>
        <v>0</v>
      </c>
      <c r="P46" s="48">
        <f t="shared" si="38"/>
        <v>0</v>
      </c>
      <c r="Q46" s="48">
        <f t="shared" ref="Q46" si="39">Q47+Q48</f>
        <v>0</v>
      </c>
      <c r="R46" s="45">
        <f t="shared" si="4"/>
        <v>11021.4</v>
      </c>
      <c r="S46" s="45">
        <f t="shared" si="5"/>
        <v>11021.4</v>
      </c>
      <c r="T46" s="45">
        <f t="shared" si="6"/>
        <v>11021.4</v>
      </c>
      <c r="U46" s="48">
        <f t="shared" ref="U46" si="40">U47+U48</f>
        <v>0</v>
      </c>
    </row>
    <row r="47" spans="1:21" x14ac:dyDescent="0.25">
      <c r="A47" s="20" t="s">
        <v>122</v>
      </c>
      <c r="B47" s="20">
        <v>610</v>
      </c>
      <c r="C47" s="20" t="s">
        <v>12</v>
      </c>
      <c r="D47" s="20" t="s">
        <v>10</v>
      </c>
      <c r="E47" s="23" t="s">
        <v>770</v>
      </c>
      <c r="F47" s="24">
        <v>10221.4</v>
      </c>
      <c r="G47" s="24">
        <v>10221.4</v>
      </c>
      <c r="H47" s="24">
        <v>10221.4</v>
      </c>
      <c r="I47" s="24"/>
      <c r="J47" s="24"/>
      <c r="K47" s="24"/>
      <c r="L47" s="42">
        <f t="shared" si="1"/>
        <v>10221.4</v>
      </c>
      <c r="M47" s="42">
        <f t="shared" si="2"/>
        <v>10221.4</v>
      </c>
      <c r="N47" s="42">
        <f t="shared" si="3"/>
        <v>10221.4</v>
      </c>
      <c r="O47" s="48"/>
      <c r="P47" s="48"/>
      <c r="Q47" s="48"/>
      <c r="R47" s="45">
        <f t="shared" si="4"/>
        <v>10221.4</v>
      </c>
      <c r="S47" s="45">
        <f t="shared" si="5"/>
        <v>10221.4</v>
      </c>
      <c r="T47" s="45">
        <f t="shared" si="6"/>
        <v>10221.4</v>
      </c>
      <c r="U47" s="48"/>
    </row>
    <row r="48" spans="1:21" x14ac:dyDescent="0.25">
      <c r="A48" s="20" t="s">
        <v>122</v>
      </c>
      <c r="B48" s="20">
        <v>610</v>
      </c>
      <c r="C48" s="20" t="s">
        <v>72</v>
      </c>
      <c r="D48" s="20" t="s">
        <v>57</v>
      </c>
      <c r="E48" s="23" t="s">
        <v>782</v>
      </c>
      <c r="F48" s="24">
        <v>800</v>
      </c>
      <c r="G48" s="24">
        <v>800</v>
      </c>
      <c r="H48" s="24">
        <v>800</v>
      </c>
      <c r="I48" s="24"/>
      <c r="J48" s="24"/>
      <c r="K48" s="24"/>
      <c r="L48" s="42">
        <f t="shared" si="1"/>
        <v>800</v>
      </c>
      <c r="M48" s="42">
        <f t="shared" si="2"/>
        <v>800</v>
      </c>
      <c r="N48" s="42">
        <f t="shared" si="3"/>
        <v>800</v>
      </c>
      <c r="O48" s="48"/>
      <c r="P48" s="48"/>
      <c r="Q48" s="48"/>
      <c r="R48" s="45">
        <f t="shared" si="4"/>
        <v>800</v>
      </c>
      <c r="S48" s="45">
        <f t="shared" si="5"/>
        <v>800</v>
      </c>
      <c r="T48" s="45">
        <f t="shared" si="6"/>
        <v>800</v>
      </c>
      <c r="U48" s="48"/>
    </row>
    <row r="49" spans="1:21" x14ac:dyDescent="0.25">
      <c r="A49" s="20" t="s">
        <v>122</v>
      </c>
      <c r="B49" s="20" t="s">
        <v>420</v>
      </c>
      <c r="C49" s="20"/>
      <c r="D49" s="20"/>
      <c r="E49" s="23" t="s">
        <v>744</v>
      </c>
      <c r="F49" s="24">
        <f>F50+F51</f>
        <v>36832.400000000001</v>
      </c>
      <c r="G49" s="24">
        <f t="shared" ref="G49:K49" si="41">G50+G51</f>
        <v>36832.400000000001</v>
      </c>
      <c r="H49" s="24">
        <f t="shared" si="41"/>
        <v>36832.400000000001</v>
      </c>
      <c r="I49" s="24">
        <f t="shared" si="41"/>
        <v>0</v>
      </c>
      <c r="J49" s="24">
        <f t="shared" si="41"/>
        <v>0</v>
      </c>
      <c r="K49" s="24">
        <f t="shared" si="41"/>
        <v>0</v>
      </c>
      <c r="L49" s="42">
        <f t="shared" si="1"/>
        <v>36832.400000000001</v>
      </c>
      <c r="M49" s="42">
        <f t="shared" si="2"/>
        <v>36832.400000000001</v>
      </c>
      <c r="N49" s="42">
        <f t="shared" si="3"/>
        <v>36832.400000000001</v>
      </c>
      <c r="O49" s="48">
        <f t="shared" ref="O49:P49" si="42">O50+O51</f>
        <v>0</v>
      </c>
      <c r="P49" s="48">
        <f t="shared" si="42"/>
        <v>0</v>
      </c>
      <c r="Q49" s="48">
        <f t="shared" ref="Q49" si="43">Q50+Q51</f>
        <v>0</v>
      </c>
      <c r="R49" s="45">
        <f t="shared" si="4"/>
        <v>36832.400000000001</v>
      </c>
      <c r="S49" s="45">
        <f t="shared" si="5"/>
        <v>36832.400000000001</v>
      </c>
      <c r="T49" s="45">
        <f t="shared" si="6"/>
        <v>36832.400000000001</v>
      </c>
      <c r="U49" s="48">
        <f t="shared" ref="U49" si="44">U50+U51</f>
        <v>0</v>
      </c>
    </row>
    <row r="50" spans="1:21" x14ac:dyDescent="0.25">
      <c r="A50" s="20" t="s">
        <v>122</v>
      </c>
      <c r="B50" s="20">
        <v>620</v>
      </c>
      <c r="C50" s="20" t="s">
        <v>12</v>
      </c>
      <c r="D50" s="20" t="s">
        <v>10</v>
      </c>
      <c r="E50" s="23" t="s">
        <v>770</v>
      </c>
      <c r="F50" s="24">
        <v>35882.400000000001</v>
      </c>
      <c r="G50" s="24">
        <v>35882.400000000001</v>
      </c>
      <c r="H50" s="24">
        <v>35882.400000000001</v>
      </c>
      <c r="I50" s="24"/>
      <c r="J50" s="24"/>
      <c r="K50" s="24"/>
      <c r="L50" s="42">
        <f t="shared" si="1"/>
        <v>35882.400000000001</v>
      </c>
      <c r="M50" s="42">
        <f t="shared" si="2"/>
        <v>35882.400000000001</v>
      </c>
      <c r="N50" s="42">
        <f t="shared" si="3"/>
        <v>35882.400000000001</v>
      </c>
      <c r="O50" s="48"/>
      <c r="P50" s="48"/>
      <c r="Q50" s="48"/>
      <c r="R50" s="45">
        <f t="shared" si="4"/>
        <v>35882.400000000001</v>
      </c>
      <c r="S50" s="45">
        <f t="shared" si="5"/>
        <v>35882.400000000001</v>
      </c>
      <c r="T50" s="45">
        <f t="shared" si="6"/>
        <v>35882.400000000001</v>
      </c>
      <c r="U50" s="48"/>
    </row>
    <row r="51" spans="1:21" x14ac:dyDescent="0.25">
      <c r="A51" s="20" t="s">
        <v>122</v>
      </c>
      <c r="B51" s="20">
        <v>620</v>
      </c>
      <c r="C51" s="20" t="s">
        <v>72</v>
      </c>
      <c r="D51" s="20" t="s">
        <v>57</v>
      </c>
      <c r="E51" s="23" t="s">
        <v>782</v>
      </c>
      <c r="F51" s="24">
        <v>950</v>
      </c>
      <c r="G51" s="24">
        <v>950</v>
      </c>
      <c r="H51" s="24">
        <v>950</v>
      </c>
      <c r="I51" s="24"/>
      <c r="J51" s="24"/>
      <c r="K51" s="24"/>
      <c r="L51" s="42">
        <f t="shared" si="1"/>
        <v>950</v>
      </c>
      <c r="M51" s="42">
        <f t="shared" si="2"/>
        <v>950</v>
      </c>
      <c r="N51" s="42">
        <f t="shared" si="3"/>
        <v>950</v>
      </c>
      <c r="O51" s="48"/>
      <c r="P51" s="48"/>
      <c r="Q51" s="48"/>
      <c r="R51" s="45">
        <f t="shared" si="4"/>
        <v>950</v>
      </c>
      <c r="S51" s="45">
        <f t="shared" si="5"/>
        <v>950</v>
      </c>
      <c r="T51" s="45">
        <f t="shared" si="6"/>
        <v>950</v>
      </c>
      <c r="U51" s="48"/>
    </row>
    <row r="52" spans="1:21" ht="110.25" x14ac:dyDescent="0.25">
      <c r="A52" s="20" t="s">
        <v>429</v>
      </c>
      <c r="B52" s="20"/>
      <c r="C52" s="20"/>
      <c r="D52" s="20"/>
      <c r="E52" s="23" t="s">
        <v>438</v>
      </c>
      <c r="F52" s="24">
        <f>F53+F56</f>
        <v>106570.2</v>
      </c>
      <c r="G52" s="24">
        <f t="shared" ref="G52:K52" si="45">G53+G56</f>
        <v>106570.2</v>
      </c>
      <c r="H52" s="24">
        <f t="shared" si="45"/>
        <v>106570.2</v>
      </c>
      <c r="I52" s="24">
        <f t="shared" si="45"/>
        <v>0</v>
      </c>
      <c r="J52" s="24">
        <f t="shared" si="45"/>
        <v>0</v>
      </c>
      <c r="K52" s="24">
        <f t="shared" si="45"/>
        <v>0</v>
      </c>
      <c r="L52" s="42">
        <f t="shared" si="1"/>
        <v>106570.2</v>
      </c>
      <c r="M52" s="42">
        <f t="shared" si="2"/>
        <v>106570.2</v>
      </c>
      <c r="N52" s="42">
        <f t="shared" si="3"/>
        <v>106570.2</v>
      </c>
      <c r="O52" s="48">
        <f t="shared" ref="O52:P52" si="46">O53+O56</f>
        <v>0</v>
      </c>
      <c r="P52" s="48">
        <f t="shared" si="46"/>
        <v>0</v>
      </c>
      <c r="Q52" s="48">
        <f t="shared" ref="Q52" si="47">Q53+Q56</f>
        <v>0</v>
      </c>
      <c r="R52" s="45">
        <f t="shared" si="4"/>
        <v>106570.2</v>
      </c>
      <c r="S52" s="45">
        <f t="shared" si="5"/>
        <v>106570.2</v>
      </c>
      <c r="T52" s="45">
        <f t="shared" si="6"/>
        <v>106570.2</v>
      </c>
      <c r="U52" s="48">
        <f t="shared" ref="U52" si="48">U53+U56</f>
        <v>0</v>
      </c>
    </row>
    <row r="53" spans="1:21" ht="31.5" x14ac:dyDescent="0.25">
      <c r="A53" s="20" t="s">
        <v>429</v>
      </c>
      <c r="B53" s="20" t="s">
        <v>6</v>
      </c>
      <c r="C53" s="20"/>
      <c r="D53" s="20"/>
      <c r="E53" s="23" t="s">
        <v>733</v>
      </c>
      <c r="F53" s="24">
        <f>F54</f>
        <v>3370.8999999999996</v>
      </c>
      <c r="G53" s="24">
        <f t="shared" ref="G53:U54" si="49">G54</f>
        <v>3370.8999999999996</v>
      </c>
      <c r="H53" s="24">
        <f t="shared" si="49"/>
        <v>3370.8999999999996</v>
      </c>
      <c r="I53" s="24">
        <f t="shared" si="49"/>
        <v>0</v>
      </c>
      <c r="J53" s="24">
        <f t="shared" si="49"/>
        <v>0</v>
      </c>
      <c r="K53" s="24">
        <f t="shared" si="49"/>
        <v>0</v>
      </c>
      <c r="L53" s="42">
        <f t="shared" si="1"/>
        <v>3370.8999999999996</v>
      </c>
      <c r="M53" s="42">
        <f t="shared" si="2"/>
        <v>3370.8999999999996</v>
      </c>
      <c r="N53" s="42">
        <f t="shared" si="3"/>
        <v>3370.8999999999996</v>
      </c>
      <c r="O53" s="48">
        <f t="shared" si="49"/>
        <v>0</v>
      </c>
      <c r="P53" s="48">
        <f t="shared" si="49"/>
        <v>0</v>
      </c>
      <c r="Q53" s="48">
        <f t="shared" si="49"/>
        <v>0</v>
      </c>
      <c r="R53" s="45">
        <f t="shared" si="4"/>
        <v>3370.8999999999996</v>
      </c>
      <c r="S53" s="45">
        <f t="shared" si="5"/>
        <v>3370.8999999999996</v>
      </c>
      <c r="T53" s="45">
        <f t="shared" si="6"/>
        <v>3370.8999999999996</v>
      </c>
      <c r="U53" s="48">
        <f t="shared" si="49"/>
        <v>0</v>
      </c>
    </row>
    <row r="54" spans="1:21" ht="47.25" x14ac:dyDescent="0.25">
      <c r="A54" s="20" t="s">
        <v>429</v>
      </c>
      <c r="B54" s="20" t="s">
        <v>167</v>
      </c>
      <c r="C54" s="20"/>
      <c r="D54" s="20"/>
      <c r="E54" s="23" t="s">
        <v>734</v>
      </c>
      <c r="F54" s="24">
        <f>F55</f>
        <v>3370.8999999999996</v>
      </c>
      <c r="G54" s="24">
        <f t="shared" si="49"/>
        <v>3370.8999999999996</v>
      </c>
      <c r="H54" s="24">
        <f t="shared" si="49"/>
        <v>3370.8999999999996</v>
      </c>
      <c r="I54" s="24">
        <f t="shared" si="49"/>
        <v>0</v>
      </c>
      <c r="J54" s="24">
        <f t="shared" si="49"/>
        <v>0</v>
      </c>
      <c r="K54" s="24">
        <f t="shared" si="49"/>
        <v>0</v>
      </c>
      <c r="L54" s="42">
        <f t="shared" si="1"/>
        <v>3370.8999999999996</v>
      </c>
      <c r="M54" s="42">
        <f t="shared" si="2"/>
        <v>3370.8999999999996</v>
      </c>
      <c r="N54" s="42">
        <f t="shared" si="3"/>
        <v>3370.8999999999996</v>
      </c>
      <c r="O54" s="48">
        <f t="shared" si="49"/>
        <v>0</v>
      </c>
      <c r="P54" s="48">
        <f t="shared" si="49"/>
        <v>0</v>
      </c>
      <c r="Q54" s="48">
        <f t="shared" si="49"/>
        <v>0</v>
      </c>
      <c r="R54" s="45">
        <f t="shared" si="4"/>
        <v>3370.8999999999996</v>
      </c>
      <c r="S54" s="45">
        <f t="shared" si="5"/>
        <v>3370.8999999999996</v>
      </c>
      <c r="T54" s="45">
        <f t="shared" si="6"/>
        <v>3370.8999999999996</v>
      </c>
      <c r="U54" s="48">
        <f t="shared" si="49"/>
        <v>0</v>
      </c>
    </row>
    <row r="55" spans="1:21" x14ac:dyDescent="0.25">
      <c r="A55" s="20" t="s">
        <v>429</v>
      </c>
      <c r="B55" s="20">
        <v>240</v>
      </c>
      <c r="C55" s="20" t="s">
        <v>72</v>
      </c>
      <c r="D55" s="20" t="s">
        <v>44</v>
      </c>
      <c r="E55" s="23" t="s">
        <v>783</v>
      </c>
      <c r="F55" s="24">
        <v>3370.8999999999996</v>
      </c>
      <c r="G55" s="24">
        <v>3370.8999999999996</v>
      </c>
      <c r="H55" s="24">
        <v>3370.8999999999996</v>
      </c>
      <c r="I55" s="24"/>
      <c r="J55" s="24"/>
      <c r="K55" s="24"/>
      <c r="L55" s="42">
        <f t="shared" si="1"/>
        <v>3370.8999999999996</v>
      </c>
      <c r="M55" s="42">
        <f t="shared" si="2"/>
        <v>3370.8999999999996</v>
      </c>
      <c r="N55" s="42">
        <f t="shared" si="3"/>
        <v>3370.8999999999996</v>
      </c>
      <c r="O55" s="48"/>
      <c r="P55" s="48"/>
      <c r="Q55" s="48"/>
      <c r="R55" s="45">
        <f t="shared" si="4"/>
        <v>3370.8999999999996</v>
      </c>
      <c r="S55" s="45">
        <f t="shared" si="5"/>
        <v>3370.8999999999996</v>
      </c>
      <c r="T55" s="45">
        <f t="shared" si="6"/>
        <v>3370.8999999999996</v>
      </c>
      <c r="U55" s="48"/>
    </row>
    <row r="56" spans="1:21" ht="31.5" x14ac:dyDescent="0.25">
      <c r="A56" s="20" t="s">
        <v>429</v>
      </c>
      <c r="B56" s="20" t="s">
        <v>84</v>
      </c>
      <c r="C56" s="20"/>
      <c r="D56" s="20"/>
      <c r="E56" s="23" t="s">
        <v>735</v>
      </c>
      <c r="F56" s="24">
        <f>F57</f>
        <v>103199.3</v>
      </c>
      <c r="G56" s="24">
        <f t="shared" ref="G56:U57" si="50">G57</f>
        <v>103199.3</v>
      </c>
      <c r="H56" s="24">
        <f t="shared" si="50"/>
        <v>103199.3</v>
      </c>
      <c r="I56" s="24">
        <f t="shared" si="50"/>
        <v>0</v>
      </c>
      <c r="J56" s="24">
        <f t="shared" si="50"/>
        <v>0</v>
      </c>
      <c r="K56" s="24">
        <f t="shared" si="50"/>
        <v>0</v>
      </c>
      <c r="L56" s="42">
        <f t="shared" si="1"/>
        <v>103199.3</v>
      </c>
      <c r="M56" s="42">
        <f t="shared" si="2"/>
        <v>103199.3</v>
      </c>
      <c r="N56" s="42">
        <f t="shared" si="3"/>
        <v>103199.3</v>
      </c>
      <c r="O56" s="48">
        <f t="shared" si="50"/>
        <v>0</v>
      </c>
      <c r="P56" s="48">
        <f t="shared" si="50"/>
        <v>0</v>
      </c>
      <c r="Q56" s="48">
        <f t="shared" si="50"/>
        <v>0</v>
      </c>
      <c r="R56" s="45">
        <f t="shared" si="4"/>
        <v>103199.3</v>
      </c>
      <c r="S56" s="45">
        <f t="shared" si="5"/>
        <v>103199.3</v>
      </c>
      <c r="T56" s="45">
        <f t="shared" si="6"/>
        <v>103199.3</v>
      </c>
      <c r="U56" s="48">
        <f t="shared" si="50"/>
        <v>0</v>
      </c>
    </row>
    <row r="57" spans="1:21" ht="31.5" x14ac:dyDescent="0.25">
      <c r="A57" s="20" t="s">
        <v>429</v>
      </c>
      <c r="B57" s="20" t="s">
        <v>421</v>
      </c>
      <c r="C57" s="20"/>
      <c r="D57" s="20"/>
      <c r="E57" s="23" t="s">
        <v>737</v>
      </c>
      <c r="F57" s="24">
        <f>F58</f>
        <v>103199.3</v>
      </c>
      <c r="G57" s="24">
        <f t="shared" si="50"/>
        <v>103199.3</v>
      </c>
      <c r="H57" s="24">
        <f t="shared" si="50"/>
        <v>103199.3</v>
      </c>
      <c r="I57" s="24">
        <f t="shared" si="50"/>
        <v>0</v>
      </c>
      <c r="J57" s="24">
        <f t="shared" si="50"/>
        <v>0</v>
      </c>
      <c r="K57" s="24">
        <f t="shared" si="50"/>
        <v>0</v>
      </c>
      <c r="L57" s="42">
        <f t="shared" si="1"/>
        <v>103199.3</v>
      </c>
      <c r="M57" s="42">
        <f t="shared" si="2"/>
        <v>103199.3</v>
      </c>
      <c r="N57" s="42">
        <f t="shared" si="3"/>
        <v>103199.3</v>
      </c>
      <c r="O57" s="48">
        <f t="shared" si="50"/>
        <v>0</v>
      </c>
      <c r="P57" s="48">
        <f t="shared" si="50"/>
        <v>0</v>
      </c>
      <c r="Q57" s="48">
        <f t="shared" si="50"/>
        <v>0</v>
      </c>
      <c r="R57" s="45">
        <f t="shared" si="4"/>
        <v>103199.3</v>
      </c>
      <c r="S57" s="45">
        <f t="shared" si="5"/>
        <v>103199.3</v>
      </c>
      <c r="T57" s="45">
        <f t="shared" si="6"/>
        <v>103199.3</v>
      </c>
      <c r="U57" s="48">
        <f t="shared" si="50"/>
        <v>0</v>
      </c>
    </row>
    <row r="58" spans="1:21" x14ac:dyDescent="0.25">
      <c r="A58" s="20" t="s">
        <v>429</v>
      </c>
      <c r="B58" s="20">
        <v>320</v>
      </c>
      <c r="C58" s="20" t="s">
        <v>72</v>
      </c>
      <c r="D58" s="20" t="s">
        <v>44</v>
      </c>
      <c r="E58" s="23" t="s">
        <v>783</v>
      </c>
      <c r="F58" s="24">
        <v>103199.3</v>
      </c>
      <c r="G58" s="24">
        <v>103199.3</v>
      </c>
      <c r="H58" s="24">
        <v>103199.3</v>
      </c>
      <c r="I58" s="24"/>
      <c r="J58" s="24"/>
      <c r="K58" s="24"/>
      <c r="L58" s="42">
        <f t="shared" si="1"/>
        <v>103199.3</v>
      </c>
      <c r="M58" s="42">
        <f t="shared" si="2"/>
        <v>103199.3</v>
      </c>
      <c r="N58" s="42">
        <f t="shared" si="3"/>
        <v>103199.3</v>
      </c>
      <c r="O58" s="48"/>
      <c r="P58" s="48"/>
      <c r="Q58" s="48"/>
      <c r="R58" s="45">
        <f t="shared" si="4"/>
        <v>103199.3</v>
      </c>
      <c r="S58" s="45">
        <f t="shared" si="5"/>
        <v>103199.3</v>
      </c>
      <c r="T58" s="45">
        <f t="shared" si="6"/>
        <v>103199.3</v>
      </c>
      <c r="U58" s="48"/>
    </row>
    <row r="59" spans="1:21" ht="78.75" x14ac:dyDescent="0.25">
      <c r="A59" s="20" t="s">
        <v>127</v>
      </c>
      <c r="B59" s="20"/>
      <c r="C59" s="20"/>
      <c r="D59" s="20"/>
      <c r="E59" s="23" t="s">
        <v>805</v>
      </c>
      <c r="F59" s="24">
        <f>F60</f>
        <v>2461353.7000000002</v>
      </c>
      <c r="G59" s="24">
        <f t="shared" ref="G59:U59" si="51">G60</f>
        <v>2461353.7000000002</v>
      </c>
      <c r="H59" s="24">
        <f t="shared" si="51"/>
        <v>2461353.7000000002</v>
      </c>
      <c r="I59" s="24">
        <f t="shared" si="51"/>
        <v>0</v>
      </c>
      <c r="J59" s="24">
        <f t="shared" si="51"/>
        <v>0</v>
      </c>
      <c r="K59" s="24">
        <f t="shared" si="51"/>
        <v>0</v>
      </c>
      <c r="L59" s="42">
        <f t="shared" si="1"/>
        <v>2461353.7000000002</v>
      </c>
      <c r="M59" s="42">
        <f t="shared" si="2"/>
        <v>2461353.7000000002</v>
      </c>
      <c r="N59" s="42">
        <f t="shared" si="3"/>
        <v>2461353.7000000002</v>
      </c>
      <c r="O59" s="48">
        <f t="shared" si="51"/>
        <v>-38630.199999999997</v>
      </c>
      <c r="P59" s="48">
        <f t="shared" si="51"/>
        <v>-38630.199999999997</v>
      </c>
      <c r="Q59" s="48">
        <f t="shared" si="51"/>
        <v>-38630.199999999997</v>
      </c>
      <c r="R59" s="45">
        <f t="shared" si="4"/>
        <v>2422723.5</v>
      </c>
      <c r="S59" s="45">
        <f t="shared" si="5"/>
        <v>2422723.5</v>
      </c>
      <c r="T59" s="45">
        <f t="shared" si="6"/>
        <v>2422723.5</v>
      </c>
      <c r="U59" s="48">
        <f t="shared" si="51"/>
        <v>0</v>
      </c>
    </row>
    <row r="60" spans="1:21" ht="47.25" x14ac:dyDescent="0.25">
      <c r="A60" s="20" t="s">
        <v>127</v>
      </c>
      <c r="B60" s="20" t="s">
        <v>55</v>
      </c>
      <c r="C60" s="20"/>
      <c r="D60" s="20"/>
      <c r="E60" s="39" t="s">
        <v>742</v>
      </c>
      <c r="F60" s="24">
        <f>F61+F63</f>
        <v>2461353.7000000002</v>
      </c>
      <c r="G60" s="24">
        <f t="shared" ref="G60:K60" si="52">G61+G63</f>
        <v>2461353.7000000002</v>
      </c>
      <c r="H60" s="24">
        <f t="shared" si="52"/>
        <v>2461353.7000000002</v>
      </c>
      <c r="I60" s="24">
        <f t="shared" si="52"/>
        <v>0</v>
      </c>
      <c r="J60" s="24">
        <f t="shared" si="52"/>
        <v>0</v>
      </c>
      <c r="K60" s="24">
        <f t="shared" si="52"/>
        <v>0</v>
      </c>
      <c r="L60" s="42">
        <f t="shared" si="1"/>
        <v>2461353.7000000002</v>
      </c>
      <c r="M60" s="42">
        <f t="shared" si="2"/>
        <v>2461353.7000000002</v>
      </c>
      <c r="N60" s="42">
        <f t="shared" si="3"/>
        <v>2461353.7000000002</v>
      </c>
      <c r="O60" s="48">
        <f t="shared" ref="O60:P60" si="53">O61+O63</f>
        <v>-38630.199999999997</v>
      </c>
      <c r="P60" s="48">
        <f t="shared" si="53"/>
        <v>-38630.199999999997</v>
      </c>
      <c r="Q60" s="48">
        <f t="shared" ref="Q60" si="54">Q61+Q63</f>
        <v>-38630.199999999997</v>
      </c>
      <c r="R60" s="45">
        <f t="shared" si="4"/>
        <v>2422723.5</v>
      </c>
      <c r="S60" s="45">
        <f t="shared" si="5"/>
        <v>2422723.5</v>
      </c>
      <c r="T60" s="45">
        <f t="shared" si="6"/>
        <v>2422723.5</v>
      </c>
      <c r="U60" s="48">
        <f t="shared" ref="U60" si="55">U61+U63</f>
        <v>0</v>
      </c>
    </row>
    <row r="61" spans="1:21" x14ac:dyDescent="0.25">
      <c r="A61" s="20" t="s">
        <v>127</v>
      </c>
      <c r="B61" s="20" t="s">
        <v>419</v>
      </c>
      <c r="C61" s="20"/>
      <c r="D61" s="20"/>
      <c r="E61" s="39" t="s">
        <v>743</v>
      </c>
      <c r="F61" s="24">
        <f>F62</f>
        <v>607896.80000000005</v>
      </c>
      <c r="G61" s="24">
        <f t="shared" ref="G61:U61" si="56">G62</f>
        <v>607896.80000000005</v>
      </c>
      <c r="H61" s="24">
        <f t="shared" si="56"/>
        <v>607896.80000000005</v>
      </c>
      <c r="I61" s="24">
        <f t="shared" si="56"/>
        <v>0</v>
      </c>
      <c r="J61" s="24">
        <f t="shared" si="56"/>
        <v>0</v>
      </c>
      <c r="K61" s="24">
        <f t="shared" si="56"/>
        <v>0</v>
      </c>
      <c r="L61" s="42">
        <f t="shared" si="1"/>
        <v>607896.80000000005</v>
      </c>
      <c r="M61" s="42">
        <f t="shared" si="2"/>
        <v>607896.80000000005</v>
      </c>
      <c r="N61" s="42">
        <f t="shared" si="3"/>
        <v>607896.80000000005</v>
      </c>
      <c r="O61" s="48">
        <f t="shared" si="56"/>
        <v>-38630.199999999997</v>
      </c>
      <c r="P61" s="48">
        <f t="shared" si="56"/>
        <v>-38630.199999999997</v>
      </c>
      <c r="Q61" s="48">
        <f t="shared" si="56"/>
        <v>-38630.199999999997</v>
      </c>
      <c r="R61" s="45">
        <f t="shared" si="4"/>
        <v>569266.60000000009</v>
      </c>
      <c r="S61" s="45">
        <f t="shared" si="5"/>
        <v>569266.60000000009</v>
      </c>
      <c r="T61" s="45">
        <f t="shared" si="6"/>
        <v>569266.60000000009</v>
      </c>
      <c r="U61" s="48">
        <f t="shared" si="56"/>
        <v>0</v>
      </c>
    </row>
    <row r="62" spans="1:21" x14ac:dyDescent="0.25">
      <c r="A62" s="20" t="s">
        <v>127</v>
      </c>
      <c r="B62" s="20">
        <v>610</v>
      </c>
      <c r="C62" s="20" t="s">
        <v>12</v>
      </c>
      <c r="D62" s="20" t="s">
        <v>10</v>
      </c>
      <c r="E62" s="23" t="s">
        <v>770</v>
      </c>
      <c r="F62" s="24">
        <v>607896.80000000005</v>
      </c>
      <c r="G62" s="24">
        <v>607896.80000000005</v>
      </c>
      <c r="H62" s="24">
        <v>607896.80000000005</v>
      </c>
      <c r="I62" s="24"/>
      <c r="J62" s="24"/>
      <c r="K62" s="24"/>
      <c r="L62" s="42">
        <f t="shared" si="1"/>
        <v>607896.80000000005</v>
      </c>
      <c r="M62" s="42">
        <f t="shared" si="2"/>
        <v>607896.80000000005</v>
      </c>
      <c r="N62" s="42">
        <f t="shared" si="3"/>
        <v>607896.80000000005</v>
      </c>
      <c r="O62" s="48">
        <v>-38630.199999999997</v>
      </c>
      <c r="P62" s="48">
        <v>-38630.199999999997</v>
      </c>
      <c r="Q62" s="48">
        <v>-38630.199999999997</v>
      </c>
      <c r="R62" s="45">
        <f t="shared" si="4"/>
        <v>569266.60000000009</v>
      </c>
      <c r="S62" s="45">
        <f t="shared" si="5"/>
        <v>569266.60000000009</v>
      </c>
      <c r="T62" s="45">
        <f t="shared" si="6"/>
        <v>569266.60000000009</v>
      </c>
      <c r="U62" s="48"/>
    </row>
    <row r="63" spans="1:21" x14ac:dyDescent="0.25">
      <c r="A63" s="20" t="s">
        <v>127</v>
      </c>
      <c r="B63" s="20" t="s">
        <v>420</v>
      </c>
      <c r="C63" s="20"/>
      <c r="D63" s="20"/>
      <c r="E63" s="23" t="s">
        <v>744</v>
      </c>
      <c r="F63" s="24">
        <f>F64</f>
        <v>1853456.9</v>
      </c>
      <c r="G63" s="24">
        <f t="shared" ref="G63:U63" si="57">G64</f>
        <v>1853456.9</v>
      </c>
      <c r="H63" s="24">
        <f t="shared" si="57"/>
        <v>1853456.9</v>
      </c>
      <c r="I63" s="24">
        <f t="shared" si="57"/>
        <v>0</v>
      </c>
      <c r="J63" s="24">
        <f t="shared" si="57"/>
        <v>0</v>
      </c>
      <c r="K63" s="24">
        <f t="shared" si="57"/>
        <v>0</v>
      </c>
      <c r="L63" s="42">
        <f t="shared" si="1"/>
        <v>1853456.9</v>
      </c>
      <c r="M63" s="42">
        <f t="shared" si="2"/>
        <v>1853456.9</v>
      </c>
      <c r="N63" s="42">
        <f t="shared" si="3"/>
        <v>1853456.9</v>
      </c>
      <c r="O63" s="48">
        <f t="shared" si="57"/>
        <v>0</v>
      </c>
      <c r="P63" s="48">
        <f t="shared" si="57"/>
        <v>0</v>
      </c>
      <c r="Q63" s="48">
        <f t="shared" si="57"/>
        <v>0</v>
      </c>
      <c r="R63" s="45">
        <f t="shared" si="4"/>
        <v>1853456.9</v>
      </c>
      <c r="S63" s="45">
        <f t="shared" si="5"/>
        <v>1853456.9</v>
      </c>
      <c r="T63" s="45">
        <f t="shared" si="6"/>
        <v>1853456.9</v>
      </c>
      <c r="U63" s="48">
        <f t="shared" si="57"/>
        <v>0</v>
      </c>
    </row>
    <row r="64" spans="1:21" x14ac:dyDescent="0.25">
      <c r="A64" s="20" t="s">
        <v>127</v>
      </c>
      <c r="B64" s="20">
        <v>620</v>
      </c>
      <c r="C64" s="20" t="s">
        <v>12</v>
      </c>
      <c r="D64" s="20" t="s">
        <v>10</v>
      </c>
      <c r="E64" s="23" t="s">
        <v>770</v>
      </c>
      <c r="F64" s="24">
        <v>1853456.9</v>
      </c>
      <c r="G64" s="24">
        <v>1853456.9</v>
      </c>
      <c r="H64" s="24">
        <v>1853456.9</v>
      </c>
      <c r="I64" s="24"/>
      <c r="J64" s="24"/>
      <c r="K64" s="24"/>
      <c r="L64" s="42">
        <f t="shared" si="1"/>
        <v>1853456.9</v>
      </c>
      <c r="M64" s="42">
        <f t="shared" si="2"/>
        <v>1853456.9</v>
      </c>
      <c r="N64" s="42">
        <f t="shared" si="3"/>
        <v>1853456.9</v>
      </c>
      <c r="O64" s="48"/>
      <c r="P64" s="48"/>
      <c r="Q64" s="48"/>
      <c r="R64" s="45">
        <f t="shared" si="4"/>
        <v>1853456.9</v>
      </c>
      <c r="S64" s="45">
        <f t="shared" si="5"/>
        <v>1853456.9</v>
      </c>
      <c r="T64" s="45">
        <f t="shared" si="6"/>
        <v>1853456.9</v>
      </c>
      <c r="U64" s="48"/>
    </row>
    <row r="65" spans="1:22" ht="63" x14ac:dyDescent="0.25">
      <c r="A65" s="20" t="s">
        <v>128</v>
      </c>
      <c r="B65" s="20"/>
      <c r="C65" s="20"/>
      <c r="D65" s="20"/>
      <c r="E65" s="23" t="s">
        <v>439</v>
      </c>
      <c r="F65" s="24">
        <f>F66</f>
        <v>24179.5</v>
      </c>
      <c r="G65" s="24">
        <f t="shared" ref="G65:U66" si="58">G66</f>
        <v>24636.699999999997</v>
      </c>
      <c r="H65" s="24">
        <f t="shared" si="58"/>
        <v>23123.699999999997</v>
      </c>
      <c r="I65" s="24">
        <f t="shared" si="58"/>
        <v>0</v>
      </c>
      <c r="J65" s="24">
        <f t="shared" si="58"/>
        <v>0</v>
      </c>
      <c r="K65" s="24">
        <f t="shared" si="58"/>
        <v>0</v>
      </c>
      <c r="L65" s="42">
        <f t="shared" si="1"/>
        <v>24179.5</v>
      </c>
      <c r="M65" s="42">
        <f t="shared" si="2"/>
        <v>24636.699999999997</v>
      </c>
      <c r="N65" s="42">
        <f t="shared" si="3"/>
        <v>23123.699999999997</v>
      </c>
      <c r="O65" s="48">
        <f t="shared" si="58"/>
        <v>0</v>
      </c>
      <c r="P65" s="48">
        <f t="shared" si="58"/>
        <v>0</v>
      </c>
      <c r="Q65" s="48">
        <f t="shared" si="58"/>
        <v>0</v>
      </c>
      <c r="R65" s="45">
        <f t="shared" si="4"/>
        <v>24179.5</v>
      </c>
      <c r="S65" s="45">
        <f t="shared" si="5"/>
        <v>24636.699999999997</v>
      </c>
      <c r="T65" s="45">
        <f t="shared" si="6"/>
        <v>23123.699999999997</v>
      </c>
      <c r="U65" s="48">
        <f t="shared" si="58"/>
        <v>0</v>
      </c>
    </row>
    <row r="66" spans="1:22" ht="47.25" x14ac:dyDescent="0.25">
      <c r="A66" s="20" t="s">
        <v>128</v>
      </c>
      <c r="B66" s="20" t="s">
        <v>55</v>
      </c>
      <c r="C66" s="20"/>
      <c r="D66" s="20"/>
      <c r="E66" s="39" t="s">
        <v>742</v>
      </c>
      <c r="F66" s="24">
        <f>F67</f>
        <v>24179.5</v>
      </c>
      <c r="G66" s="24">
        <f t="shared" si="58"/>
        <v>24636.699999999997</v>
      </c>
      <c r="H66" s="24">
        <f t="shared" si="58"/>
        <v>23123.699999999997</v>
      </c>
      <c r="I66" s="24">
        <f t="shared" si="58"/>
        <v>0</v>
      </c>
      <c r="J66" s="24">
        <f t="shared" si="58"/>
        <v>0</v>
      </c>
      <c r="K66" s="24">
        <f t="shared" si="58"/>
        <v>0</v>
      </c>
      <c r="L66" s="42">
        <f t="shared" si="1"/>
        <v>24179.5</v>
      </c>
      <c r="M66" s="42">
        <f t="shared" si="2"/>
        <v>24636.699999999997</v>
      </c>
      <c r="N66" s="42">
        <f t="shared" si="3"/>
        <v>23123.699999999997</v>
      </c>
      <c r="O66" s="48">
        <f t="shared" si="58"/>
        <v>0</v>
      </c>
      <c r="P66" s="48">
        <f t="shared" si="58"/>
        <v>0</v>
      </c>
      <c r="Q66" s="48">
        <f t="shared" si="58"/>
        <v>0</v>
      </c>
      <c r="R66" s="45">
        <f t="shared" si="4"/>
        <v>24179.5</v>
      </c>
      <c r="S66" s="45">
        <f t="shared" si="5"/>
        <v>24636.699999999997</v>
      </c>
      <c r="T66" s="45">
        <f t="shared" si="6"/>
        <v>23123.699999999997</v>
      </c>
      <c r="U66" s="48">
        <f t="shared" si="58"/>
        <v>0</v>
      </c>
    </row>
    <row r="67" spans="1:22" ht="47.25" x14ac:dyDescent="0.25">
      <c r="A67" s="20" t="s">
        <v>128</v>
      </c>
      <c r="B67" s="20" t="s">
        <v>216</v>
      </c>
      <c r="C67" s="20"/>
      <c r="D67" s="20"/>
      <c r="E67" s="23" t="s">
        <v>745</v>
      </c>
      <c r="F67" s="24">
        <f>F68+F69</f>
        <v>24179.5</v>
      </c>
      <c r="G67" s="24">
        <f t="shared" ref="G67:K67" si="59">G68+G69</f>
        <v>24636.699999999997</v>
      </c>
      <c r="H67" s="24">
        <f t="shared" si="59"/>
        <v>23123.699999999997</v>
      </c>
      <c r="I67" s="24">
        <f t="shared" si="59"/>
        <v>0</v>
      </c>
      <c r="J67" s="24">
        <f t="shared" si="59"/>
        <v>0</v>
      </c>
      <c r="K67" s="24">
        <f t="shared" si="59"/>
        <v>0</v>
      </c>
      <c r="L67" s="42">
        <f t="shared" si="1"/>
        <v>24179.5</v>
      </c>
      <c r="M67" s="42">
        <f t="shared" si="2"/>
        <v>24636.699999999997</v>
      </c>
      <c r="N67" s="42">
        <f t="shared" si="3"/>
        <v>23123.699999999997</v>
      </c>
      <c r="O67" s="48">
        <f t="shared" ref="O67:P67" si="60">O68+O69</f>
        <v>0</v>
      </c>
      <c r="P67" s="48">
        <f t="shared" si="60"/>
        <v>0</v>
      </c>
      <c r="Q67" s="48">
        <f t="shared" ref="Q67" si="61">Q68+Q69</f>
        <v>0</v>
      </c>
      <c r="R67" s="45">
        <f t="shared" si="4"/>
        <v>24179.5</v>
      </c>
      <c r="S67" s="45">
        <f t="shared" si="5"/>
        <v>24636.699999999997</v>
      </c>
      <c r="T67" s="45">
        <f t="shared" si="6"/>
        <v>23123.699999999997</v>
      </c>
      <c r="U67" s="48">
        <f t="shared" ref="U67" si="62">U68+U69</f>
        <v>0</v>
      </c>
    </row>
    <row r="68" spans="1:22" x14ac:dyDescent="0.25">
      <c r="A68" s="20" t="s">
        <v>128</v>
      </c>
      <c r="B68" s="20">
        <v>630</v>
      </c>
      <c r="C68" s="20" t="s">
        <v>12</v>
      </c>
      <c r="D68" s="20" t="s">
        <v>10</v>
      </c>
      <c r="E68" s="23" t="s">
        <v>770</v>
      </c>
      <c r="F68" s="24">
        <v>18992.3</v>
      </c>
      <c r="G68" s="24">
        <v>19644.099999999999</v>
      </c>
      <c r="H68" s="24">
        <v>18082.599999999999</v>
      </c>
      <c r="I68" s="24"/>
      <c r="J68" s="24"/>
      <c r="K68" s="24"/>
      <c r="L68" s="42">
        <f t="shared" si="1"/>
        <v>18992.3</v>
      </c>
      <c r="M68" s="42">
        <f t="shared" si="2"/>
        <v>19644.099999999999</v>
      </c>
      <c r="N68" s="42">
        <f t="shared" si="3"/>
        <v>18082.599999999999</v>
      </c>
      <c r="O68" s="48"/>
      <c r="P68" s="48"/>
      <c r="Q68" s="48"/>
      <c r="R68" s="45">
        <f t="shared" si="4"/>
        <v>18992.3</v>
      </c>
      <c r="S68" s="45">
        <f t="shared" si="5"/>
        <v>19644.099999999999</v>
      </c>
      <c r="T68" s="45">
        <f t="shared" si="6"/>
        <v>18082.599999999999</v>
      </c>
      <c r="U68" s="48"/>
    </row>
    <row r="69" spans="1:22" x14ac:dyDescent="0.25">
      <c r="A69" s="20" t="s">
        <v>128</v>
      </c>
      <c r="B69" s="20">
        <v>630</v>
      </c>
      <c r="C69" s="20" t="s">
        <v>12</v>
      </c>
      <c r="D69" s="20" t="s">
        <v>73</v>
      </c>
      <c r="E69" s="23" t="s">
        <v>771</v>
      </c>
      <c r="F69" s="24">
        <v>5187.2</v>
      </c>
      <c r="G69" s="24">
        <v>4992.6000000000004</v>
      </c>
      <c r="H69" s="24">
        <v>5041.1000000000004</v>
      </c>
      <c r="I69" s="24"/>
      <c r="J69" s="24"/>
      <c r="K69" s="24"/>
      <c r="L69" s="42">
        <f t="shared" si="1"/>
        <v>5187.2</v>
      </c>
      <c r="M69" s="42">
        <f t="shared" si="2"/>
        <v>4992.6000000000004</v>
      </c>
      <c r="N69" s="42">
        <f t="shared" si="3"/>
        <v>5041.1000000000004</v>
      </c>
      <c r="O69" s="48"/>
      <c r="P69" s="48"/>
      <c r="Q69" s="48"/>
      <c r="R69" s="45">
        <f t="shared" si="4"/>
        <v>5187.2</v>
      </c>
      <c r="S69" s="45">
        <f t="shared" si="5"/>
        <v>4992.6000000000004</v>
      </c>
      <c r="T69" s="45">
        <f t="shared" si="6"/>
        <v>5041.1000000000004</v>
      </c>
      <c r="U69" s="48"/>
    </row>
    <row r="70" spans="1:22" ht="31.5" x14ac:dyDescent="0.25">
      <c r="A70" s="20" t="s">
        <v>147</v>
      </c>
      <c r="B70" s="20"/>
      <c r="C70" s="20"/>
      <c r="D70" s="20"/>
      <c r="E70" s="23" t="s">
        <v>440</v>
      </c>
      <c r="F70" s="24">
        <f>F71+F75</f>
        <v>1094584.1000000001</v>
      </c>
      <c r="G70" s="24">
        <f t="shared" ref="G70:K70" si="63">G71+G75</f>
        <v>197981.9</v>
      </c>
      <c r="H70" s="24">
        <f t="shared" si="63"/>
        <v>0</v>
      </c>
      <c r="I70" s="24">
        <f t="shared" si="63"/>
        <v>-1622.1</v>
      </c>
      <c r="J70" s="24">
        <f t="shared" si="63"/>
        <v>-1622.1</v>
      </c>
      <c r="K70" s="24">
        <f t="shared" si="63"/>
        <v>0</v>
      </c>
      <c r="L70" s="42">
        <f t="shared" si="1"/>
        <v>1092962</v>
      </c>
      <c r="M70" s="42">
        <f t="shared" si="2"/>
        <v>196359.8</v>
      </c>
      <c r="N70" s="42">
        <f t="shared" si="3"/>
        <v>0</v>
      </c>
      <c r="O70" s="48">
        <f t="shared" ref="O70:P70" si="64">O71+O75</f>
        <v>0</v>
      </c>
      <c r="P70" s="48">
        <f t="shared" si="64"/>
        <v>0</v>
      </c>
      <c r="Q70" s="48">
        <f t="shared" ref="Q70" si="65">Q71+Q75</f>
        <v>0</v>
      </c>
      <c r="R70" s="45">
        <f t="shared" si="4"/>
        <v>1092962</v>
      </c>
      <c r="S70" s="45">
        <f t="shared" si="5"/>
        <v>196359.8</v>
      </c>
      <c r="T70" s="45">
        <f t="shared" si="6"/>
        <v>0</v>
      </c>
      <c r="U70" s="48">
        <f t="shared" ref="U70" si="66">U71+U75</f>
        <v>0</v>
      </c>
    </row>
    <row r="71" spans="1:22" ht="31.5" x14ac:dyDescent="0.25">
      <c r="A71" s="20" t="s">
        <v>147</v>
      </c>
      <c r="B71" s="20" t="s">
        <v>6</v>
      </c>
      <c r="C71" s="20"/>
      <c r="D71" s="20"/>
      <c r="E71" s="23" t="s">
        <v>733</v>
      </c>
      <c r="F71" s="24">
        <f>F72</f>
        <v>13585.5</v>
      </c>
      <c r="G71" s="24">
        <f t="shared" ref="G71:U71" si="67">G72</f>
        <v>3779.9999999999995</v>
      </c>
      <c r="H71" s="24">
        <f t="shared" si="67"/>
        <v>0</v>
      </c>
      <c r="I71" s="24">
        <f t="shared" si="67"/>
        <v>-1622.1</v>
      </c>
      <c r="J71" s="24">
        <f t="shared" si="67"/>
        <v>-1622.1</v>
      </c>
      <c r="K71" s="24">
        <f t="shared" si="67"/>
        <v>0</v>
      </c>
      <c r="L71" s="42">
        <f t="shared" si="1"/>
        <v>11963.4</v>
      </c>
      <c r="M71" s="42">
        <f t="shared" si="2"/>
        <v>2157.8999999999996</v>
      </c>
      <c r="N71" s="42">
        <f t="shared" si="3"/>
        <v>0</v>
      </c>
      <c r="O71" s="48">
        <f t="shared" si="67"/>
        <v>0</v>
      </c>
      <c r="P71" s="48">
        <f t="shared" si="67"/>
        <v>0</v>
      </c>
      <c r="Q71" s="48">
        <f t="shared" si="67"/>
        <v>0</v>
      </c>
      <c r="R71" s="45">
        <f t="shared" si="4"/>
        <v>11963.4</v>
      </c>
      <c r="S71" s="45">
        <f t="shared" si="5"/>
        <v>2157.8999999999996</v>
      </c>
      <c r="T71" s="45">
        <f t="shared" si="6"/>
        <v>0</v>
      </c>
      <c r="U71" s="48">
        <f t="shared" si="67"/>
        <v>0</v>
      </c>
    </row>
    <row r="72" spans="1:22" ht="47.25" x14ac:dyDescent="0.25">
      <c r="A72" s="20" t="s">
        <v>147</v>
      </c>
      <c r="B72" s="20" t="s">
        <v>167</v>
      </c>
      <c r="C72" s="20"/>
      <c r="D72" s="20"/>
      <c r="E72" s="23" t="s">
        <v>734</v>
      </c>
      <c r="F72" s="24">
        <f>F73+F74</f>
        <v>13585.5</v>
      </c>
      <c r="G72" s="24">
        <f t="shared" ref="G72:K72" si="68">G73+G74</f>
        <v>3779.9999999999995</v>
      </c>
      <c r="H72" s="24">
        <f t="shared" si="68"/>
        <v>0</v>
      </c>
      <c r="I72" s="24">
        <f t="shared" si="68"/>
        <v>-1622.1</v>
      </c>
      <c r="J72" s="24">
        <f t="shared" si="68"/>
        <v>-1622.1</v>
      </c>
      <c r="K72" s="24">
        <f t="shared" si="68"/>
        <v>0</v>
      </c>
      <c r="L72" s="42">
        <f t="shared" si="1"/>
        <v>11963.4</v>
      </c>
      <c r="M72" s="42">
        <f t="shared" si="2"/>
        <v>2157.8999999999996</v>
      </c>
      <c r="N72" s="42">
        <f t="shared" si="3"/>
        <v>0</v>
      </c>
      <c r="O72" s="48">
        <f t="shared" ref="O72:P72" si="69">O73+O74</f>
        <v>0</v>
      </c>
      <c r="P72" s="48">
        <f t="shared" si="69"/>
        <v>0</v>
      </c>
      <c r="Q72" s="48">
        <f t="shared" ref="Q72" si="70">Q73+Q74</f>
        <v>0</v>
      </c>
      <c r="R72" s="45">
        <f t="shared" si="4"/>
        <v>11963.4</v>
      </c>
      <c r="S72" s="45">
        <f t="shared" si="5"/>
        <v>2157.8999999999996</v>
      </c>
      <c r="T72" s="45">
        <f t="shared" si="6"/>
        <v>0</v>
      </c>
      <c r="U72" s="48">
        <f t="shared" ref="U72" si="71">U73+U74</f>
        <v>0</v>
      </c>
    </row>
    <row r="73" spans="1:22" x14ac:dyDescent="0.25">
      <c r="A73" s="20" t="s">
        <v>147</v>
      </c>
      <c r="B73" s="20">
        <v>240</v>
      </c>
      <c r="C73" s="20" t="s">
        <v>12</v>
      </c>
      <c r="D73" s="20" t="s">
        <v>71</v>
      </c>
      <c r="E73" s="23" t="s">
        <v>773</v>
      </c>
      <c r="F73" s="24">
        <v>4180.8</v>
      </c>
      <c r="G73" s="24">
        <v>2090.3999999999996</v>
      </c>
      <c r="H73" s="24">
        <v>0</v>
      </c>
      <c r="I73" s="24">
        <v>-1622.1</v>
      </c>
      <c r="J73" s="24">
        <v>-1622.1</v>
      </c>
      <c r="K73" s="24"/>
      <c r="L73" s="42">
        <f t="shared" si="1"/>
        <v>2558.7000000000003</v>
      </c>
      <c r="M73" s="42">
        <f t="shared" si="2"/>
        <v>468.29999999999973</v>
      </c>
      <c r="N73" s="42">
        <f t="shared" si="3"/>
        <v>0</v>
      </c>
      <c r="O73" s="48"/>
      <c r="P73" s="48"/>
      <c r="Q73" s="48"/>
      <c r="R73" s="45">
        <f t="shared" si="4"/>
        <v>2558.7000000000003</v>
      </c>
      <c r="S73" s="45">
        <f t="shared" si="5"/>
        <v>468.29999999999973</v>
      </c>
      <c r="T73" s="45">
        <f t="shared" si="6"/>
        <v>0</v>
      </c>
      <c r="U73" s="48"/>
    </row>
    <row r="74" spans="1:22" ht="31.5" x14ac:dyDescent="0.25">
      <c r="A74" s="20" t="s">
        <v>147</v>
      </c>
      <c r="B74" s="20">
        <v>240</v>
      </c>
      <c r="C74" s="20" t="s">
        <v>72</v>
      </c>
      <c r="D74" s="20" t="s">
        <v>32</v>
      </c>
      <c r="E74" s="23" t="s">
        <v>784</v>
      </c>
      <c r="F74" s="24">
        <v>9404.7000000000007</v>
      </c>
      <c r="G74" s="24">
        <v>1689.6</v>
      </c>
      <c r="H74" s="24">
        <v>0</v>
      </c>
      <c r="I74" s="24"/>
      <c r="J74" s="24"/>
      <c r="K74" s="24"/>
      <c r="L74" s="42">
        <f t="shared" si="1"/>
        <v>9404.7000000000007</v>
      </c>
      <c r="M74" s="42">
        <f t="shared" si="2"/>
        <v>1689.6</v>
      </c>
      <c r="N74" s="42">
        <f t="shared" si="3"/>
        <v>0</v>
      </c>
      <c r="O74" s="48"/>
      <c r="P74" s="48"/>
      <c r="Q74" s="48"/>
      <c r="R74" s="45">
        <f t="shared" si="4"/>
        <v>9404.7000000000007</v>
      </c>
      <c r="S74" s="45">
        <f t="shared" si="5"/>
        <v>1689.6</v>
      </c>
      <c r="T74" s="45">
        <f t="shared" si="6"/>
        <v>0</v>
      </c>
      <c r="U74" s="48"/>
    </row>
    <row r="75" spans="1:22" ht="31.5" x14ac:dyDescent="0.25">
      <c r="A75" s="20" t="s">
        <v>147</v>
      </c>
      <c r="B75" s="20" t="s">
        <v>84</v>
      </c>
      <c r="C75" s="20"/>
      <c r="D75" s="20"/>
      <c r="E75" s="23" t="s">
        <v>735</v>
      </c>
      <c r="F75" s="24">
        <f>F78+F76</f>
        <v>1080998.6000000001</v>
      </c>
      <c r="G75" s="24">
        <f t="shared" ref="G75:K75" si="72">G78+G76</f>
        <v>194201.9</v>
      </c>
      <c r="H75" s="24">
        <f t="shared" si="72"/>
        <v>0</v>
      </c>
      <c r="I75" s="24">
        <f t="shared" si="72"/>
        <v>0</v>
      </c>
      <c r="J75" s="24">
        <f t="shared" si="72"/>
        <v>0</v>
      </c>
      <c r="K75" s="24">
        <f t="shared" si="72"/>
        <v>0</v>
      </c>
      <c r="L75" s="42">
        <f t="shared" si="1"/>
        <v>1080998.6000000001</v>
      </c>
      <c r="M75" s="42">
        <f t="shared" si="2"/>
        <v>194201.9</v>
      </c>
      <c r="N75" s="42">
        <f t="shared" si="3"/>
        <v>0</v>
      </c>
      <c r="O75" s="48">
        <f t="shared" ref="O75:P75" si="73">O78+O76</f>
        <v>0</v>
      </c>
      <c r="P75" s="48">
        <f t="shared" si="73"/>
        <v>0</v>
      </c>
      <c r="Q75" s="48">
        <f t="shared" ref="Q75" si="74">Q78+Q76</f>
        <v>0</v>
      </c>
      <c r="R75" s="45">
        <f t="shared" si="4"/>
        <v>1080998.6000000001</v>
      </c>
      <c r="S75" s="45">
        <f t="shared" si="5"/>
        <v>194201.9</v>
      </c>
      <c r="T75" s="45">
        <f t="shared" si="6"/>
        <v>0</v>
      </c>
      <c r="U75" s="48">
        <f t="shared" ref="U75" si="75">U78+U76</f>
        <v>0</v>
      </c>
    </row>
    <row r="76" spans="1:22" ht="31.5" x14ac:dyDescent="0.25">
      <c r="A76" s="20" t="s">
        <v>147</v>
      </c>
      <c r="B76" s="20" t="s">
        <v>423</v>
      </c>
      <c r="C76" s="20"/>
      <c r="D76" s="20"/>
      <c r="E76" s="23" t="s">
        <v>736</v>
      </c>
      <c r="F76" s="24">
        <f>F77</f>
        <v>0</v>
      </c>
      <c r="G76" s="24">
        <f t="shared" ref="G76:K76" si="76">G77</f>
        <v>0</v>
      </c>
      <c r="H76" s="24">
        <f t="shared" si="76"/>
        <v>0</v>
      </c>
      <c r="I76" s="24">
        <f t="shared" si="76"/>
        <v>1080998.6000000001</v>
      </c>
      <c r="J76" s="24">
        <f t="shared" si="76"/>
        <v>194201.9</v>
      </c>
      <c r="K76" s="24">
        <f t="shared" si="76"/>
        <v>0</v>
      </c>
      <c r="L76" s="42">
        <f t="shared" ref="L76:L77" si="77">F76+I76</f>
        <v>1080998.6000000001</v>
      </c>
      <c r="M76" s="42">
        <f t="shared" ref="M76:M77" si="78">G76+J76</f>
        <v>194201.9</v>
      </c>
      <c r="N76" s="42">
        <f t="shared" ref="N76:N77" si="79">H76+K76</f>
        <v>0</v>
      </c>
      <c r="O76" s="48">
        <f t="shared" ref="O76:Q76" si="80">O77</f>
        <v>0</v>
      </c>
      <c r="P76" s="48">
        <f t="shared" si="80"/>
        <v>0</v>
      </c>
      <c r="Q76" s="48">
        <f t="shared" si="80"/>
        <v>0</v>
      </c>
      <c r="R76" s="45">
        <f t="shared" si="4"/>
        <v>1080998.6000000001</v>
      </c>
      <c r="S76" s="45">
        <f t="shared" si="5"/>
        <v>194201.9</v>
      </c>
      <c r="T76" s="45">
        <f t="shared" si="6"/>
        <v>0</v>
      </c>
      <c r="U76" s="48">
        <f t="shared" ref="U76" si="81">U77</f>
        <v>0</v>
      </c>
    </row>
    <row r="77" spans="1:22" x14ac:dyDescent="0.25">
      <c r="A77" s="20" t="s">
        <v>147</v>
      </c>
      <c r="B77" s="20" t="s">
        <v>423</v>
      </c>
      <c r="C77" s="20" t="s">
        <v>72</v>
      </c>
      <c r="D77" s="20" t="s">
        <v>57</v>
      </c>
      <c r="E77" s="23" t="s">
        <v>782</v>
      </c>
      <c r="F77" s="24">
        <v>0</v>
      </c>
      <c r="G77" s="24">
        <v>0</v>
      </c>
      <c r="H77" s="24">
        <v>0</v>
      </c>
      <c r="I77" s="24">
        <v>1080998.6000000001</v>
      </c>
      <c r="J77" s="24">
        <v>194201.9</v>
      </c>
      <c r="K77" s="24"/>
      <c r="L77" s="42">
        <f t="shared" si="77"/>
        <v>1080998.6000000001</v>
      </c>
      <c r="M77" s="42">
        <f t="shared" si="78"/>
        <v>194201.9</v>
      </c>
      <c r="N77" s="42">
        <f t="shared" si="79"/>
        <v>0</v>
      </c>
      <c r="O77" s="48"/>
      <c r="P77" s="48"/>
      <c r="Q77" s="48"/>
      <c r="R77" s="45">
        <f t="shared" si="4"/>
        <v>1080998.6000000001</v>
      </c>
      <c r="S77" s="45">
        <f t="shared" si="5"/>
        <v>194201.9</v>
      </c>
      <c r="T77" s="45">
        <f t="shared" si="6"/>
        <v>0</v>
      </c>
      <c r="U77" s="48"/>
    </row>
    <row r="78" spans="1:22" ht="31.5" hidden="1" x14ac:dyDescent="0.25">
      <c r="A78" s="20" t="s">
        <v>147</v>
      </c>
      <c r="B78" s="20" t="s">
        <v>421</v>
      </c>
      <c r="C78" s="20"/>
      <c r="D78" s="20"/>
      <c r="E78" s="23" t="s">
        <v>737</v>
      </c>
      <c r="F78" s="24">
        <f>F79</f>
        <v>1080998.6000000001</v>
      </c>
      <c r="G78" s="24">
        <f t="shared" ref="G78:U78" si="82">G79</f>
        <v>194201.9</v>
      </c>
      <c r="H78" s="24">
        <f t="shared" si="82"/>
        <v>0</v>
      </c>
      <c r="I78" s="24">
        <f t="shared" si="82"/>
        <v>-1080998.6000000001</v>
      </c>
      <c r="J78" s="24">
        <f t="shared" si="82"/>
        <v>-194201.9</v>
      </c>
      <c r="K78" s="24">
        <f t="shared" si="82"/>
        <v>0</v>
      </c>
      <c r="L78" s="42">
        <f t="shared" si="1"/>
        <v>0</v>
      </c>
      <c r="M78" s="42">
        <f t="shared" si="2"/>
        <v>0</v>
      </c>
      <c r="N78" s="42">
        <f t="shared" si="3"/>
        <v>0</v>
      </c>
      <c r="O78" s="48">
        <f t="shared" si="82"/>
        <v>0</v>
      </c>
      <c r="P78" s="48">
        <f t="shared" si="82"/>
        <v>0</v>
      </c>
      <c r="Q78" s="48">
        <f t="shared" si="82"/>
        <v>0</v>
      </c>
      <c r="R78" s="45">
        <f t="shared" si="4"/>
        <v>0</v>
      </c>
      <c r="S78" s="45">
        <f t="shared" si="5"/>
        <v>0</v>
      </c>
      <c r="T78" s="45">
        <f t="shared" si="6"/>
        <v>0</v>
      </c>
      <c r="U78" s="48">
        <f t="shared" si="82"/>
        <v>0</v>
      </c>
      <c r="V78" s="5">
        <v>0</v>
      </c>
    </row>
    <row r="79" spans="1:22" hidden="1" x14ac:dyDescent="0.25">
      <c r="A79" s="20" t="s">
        <v>147</v>
      </c>
      <c r="B79" s="20">
        <v>320</v>
      </c>
      <c r="C79" s="20" t="s">
        <v>72</v>
      </c>
      <c r="D79" s="20" t="s">
        <v>57</v>
      </c>
      <c r="E79" s="23" t="s">
        <v>782</v>
      </c>
      <c r="F79" s="24">
        <v>1080998.6000000001</v>
      </c>
      <c r="G79" s="24">
        <v>194201.9</v>
      </c>
      <c r="H79" s="24">
        <v>0</v>
      </c>
      <c r="I79" s="24">
        <v>-1080998.6000000001</v>
      </c>
      <c r="J79" s="24">
        <v>-194201.9</v>
      </c>
      <c r="K79" s="24"/>
      <c r="L79" s="42">
        <f t="shared" si="1"/>
        <v>0</v>
      </c>
      <c r="M79" s="42">
        <f t="shared" si="2"/>
        <v>0</v>
      </c>
      <c r="N79" s="42">
        <f t="shared" si="3"/>
        <v>0</v>
      </c>
      <c r="O79" s="48"/>
      <c r="P79" s="48"/>
      <c r="Q79" s="48"/>
      <c r="R79" s="45">
        <f t="shared" si="4"/>
        <v>0</v>
      </c>
      <c r="S79" s="45">
        <f t="shared" si="5"/>
        <v>0</v>
      </c>
      <c r="T79" s="45">
        <f t="shared" si="6"/>
        <v>0</v>
      </c>
      <c r="U79" s="48"/>
      <c r="V79" s="5">
        <v>0</v>
      </c>
    </row>
    <row r="80" spans="1:22" s="28" customFormat="1" ht="63" x14ac:dyDescent="0.25">
      <c r="A80" s="25" t="s">
        <v>161</v>
      </c>
      <c r="B80" s="25"/>
      <c r="C80" s="25"/>
      <c r="D80" s="25"/>
      <c r="E80" s="26" t="s">
        <v>441</v>
      </c>
      <c r="F80" s="27">
        <f>F81+F87+F91+F95+F99+F103+F115+F119+F125+F129+F137+F143+F151+F155+F161+F167+F171+F175+F179+F183+F107+F111</f>
        <v>5375827.5</v>
      </c>
      <c r="G80" s="27">
        <f t="shared" ref="G80:K80" si="83">G81+G87+G91+G95+G99+G103+G115+G119+G125+G129+G137+G143+G151+G155+G161+G167+G171+G175+G179+G183+G107+G111</f>
        <v>5638554.8999999994</v>
      </c>
      <c r="H80" s="27">
        <f t="shared" si="83"/>
        <v>6131281</v>
      </c>
      <c r="I80" s="27">
        <f t="shared" si="83"/>
        <v>-9729.4</v>
      </c>
      <c r="J80" s="27">
        <f t="shared" si="83"/>
        <v>110038.6</v>
      </c>
      <c r="K80" s="27">
        <f t="shared" si="83"/>
        <v>-2664.7999999999997</v>
      </c>
      <c r="L80" s="42">
        <f t="shared" si="1"/>
        <v>5366098.0999999996</v>
      </c>
      <c r="M80" s="42">
        <f t="shared" si="2"/>
        <v>5748593.4999999991</v>
      </c>
      <c r="N80" s="42">
        <f t="shared" si="3"/>
        <v>6128616.2000000002</v>
      </c>
      <c r="O80" s="49">
        <f t="shared" ref="O80:P80" si="84">O81+O87+O91+O95+O99+O103+O115+O119+O125+O129+O137+O143+O151+O155+O161+O167+O171+O175+O179+O183+O107+O111</f>
        <v>-74222.600000000006</v>
      </c>
      <c r="P80" s="49">
        <f t="shared" si="84"/>
        <v>-77498.099999999991</v>
      </c>
      <c r="Q80" s="49">
        <f t="shared" ref="Q80" si="85">Q81+Q87+Q91+Q95+Q99+Q103+Q115+Q119+Q125+Q129+Q137+Q143+Q151+Q155+Q161+Q167+Q171+Q175+Q179+Q183+Q107+Q111</f>
        <v>-78316.7</v>
      </c>
      <c r="R80" s="55">
        <f t="shared" ref="R80:R143" si="86">L80+O80</f>
        <v>5291875.5</v>
      </c>
      <c r="S80" s="45">
        <f t="shared" ref="S80:S143" si="87">M80+P80</f>
        <v>5671095.3999999994</v>
      </c>
      <c r="T80" s="45">
        <f t="shared" ref="T80:T143" si="88">N80+Q80</f>
        <v>6050299.5</v>
      </c>
      <c r="U80" s="49">
        <f t="shared" ref="U80" si="89">U81+U87+U91+U95+U99+U103+U115+U119+U125+U129+U137+U143+U151+U155+U161+U167+U171+U175+U179+U183+U107+U111</f>
        <v>0</v>
      </c>
    </row>
    <row r="81" spans="1:22" ht="78.75" x14ac:dyDescent="0.25">
      <c r="A81" s="20" t="s">
        <v>129</v>
      </c>
      <c r="B81" s="20"/>
      <c r="C81" s="20"/>
      <c r="D81" s="20"/>
      <c r="E81" s="23" t="s">
        <v>434</v>
      </c>
      <c r="F81" s="24">
        <f>F82</f>
        <v>996274.29999999993</v>
      </c>
      <c r="G81" s="24">
        <f t="shared" ref="G81:U81" si="90">G82</f>
        <v>1014711.2</v>
      </c>
      <c r="H81" s="24">
        <f t="shared" si="90"/>
        <v>1028961.3</v>
      </c>
      <c r="I81" s="24">
        <f t="shared" si="90"/>
        <v>0</v>
      </c>
      <c r="J81" s="24">
        <f t="shared" si="90"/>
        <v>0</v>
      </c>
      <c r="K81" s="24">
        <f t="shared" si="90"/>
        <v>0</v>
      </c>
      <c r="L81" s="42">
        <f t="shared" si="1"/>
        <v>996274.29999999993</v>
      </c>
      <c r="M81" s="42">
        <f t="shared" si="2"/>
        <v>1014711.2</v>
      </c>
      <c r="N81" s="42">
        <f t="shared" si="3"/>
        <v>1028961.3</v>
      </c>
      <c r="O81" s="48">
        <f t="shared" si="90"/>
        <v>0</v>
      </c>
      <c r="P81" s="48">
        <f t="shared" si="90"/>
        <v>0</v>
      </c>
      <c r="Q81" s="48">
        <f t="shared" si="90"/>
        <v>0</v>
      </c>
      <c r="R81" s="45">
        <f t="shared" si="86"/>
        <v>996274.29999999993</v>
      </c>
      <c r="S81" s="45">
        <f t="shared" si="87"/>
        <v>1014711.2</v>
      </c>
      <c r="T81" s="45">
        <f t="shared" si="88"/>
        <v>1028961.3</v>
      </c>
      <c r="U81" s="48">
        <f t="shared" si="90"/>
        <v>0</v>
      </c>
    </row>
    <row r="82" spans="1:22" ht="47.25" x14ac:dyDescent="0.25">
      <c r="A82" s="20" t="s">
        <v>129</v>
      </c>
      <c r="B82" s="20" t="s">
        <v>55</v>
      </c>
      <c r="C82" s="20"/>
      <c r="D82" s="20"/>
      <c r="E82" s="39" t="s">
        <v>742</v>
      </c>
      <c r="F82" s="24">
        <f>F83+F85</f>
        <v>996274.29999999993</v>
      </c>
      <c r="G82" s="24">
        <f t="shared" ref="G82:K82" si="91">G83+G85</f>
        <v>1014711.2</v>
      </c>
      <c r="H82" s="24">
        <f t="shared" si="91"/>
        <v>1028961.3</v>
      </c>
      <c r="I82" s="24">
        <f t="shared" si="91"/>
        <v>0</v>
      </c>
      <c r="J82" s="24">
        <f t="shared" si="91"/>
        <v>0</v>
      </c>
      <c r="K82" s="24">
        <f t="shared" si="91"/>
        <v>0</v>
      </c>
      <c r="L82" s="42">
        <f t="shared" ref="L82:L153" si="92">F82+I82</f>
        <v>996274.29999999993</v>
      </c>
      <c r="M82" s="42">
        <f t="shared" ref="M82:M153" si="93">G82+J82</f>
        <v>1014711.2</v>
      </c>
      <c r="N82" s="42">
        <f t="shared" ref="N82:N153" si="94">H82+K82</f>
        <v>1028961.3</v>
      </c>
      <c r="O82" s="48">
        <f t="shared" ref="O82:P82" si="95">O83+O85</f>
        <v>0</v>
      </c>
      <c r="P82" s="48">
        <f t="shared" si="95"/>
        <v>0</v>
      </c>
      <c r="Q82" s="48">
        <f t="shared" ref="Q82" si="96">Q83+Q85</f>
        <v>0</v>
      </c>
      <c r="R82" s="45">
        <f t="shared" si="86"/>
        <v>996274.29999999993</v>
      </c>
      <c r="S82" s="45">
        <f t="shared" si="87"/>
        <v>1014711.2</v>
      </c>
      <c r="T82" s="45">
        <f t="shared" si="88"/>
        <v>1028961.3</v>
      </c>
      <c r="U82" s="48">
        <f t="shared" ref="U82" si="97">U83+U85</f>
        <v>0</v>
      </c>
    </row>
    <row r="83" spans="1:22" x14ac:dyDescent="0.25">
      <c r="A83" s="20" t="s">
        <v>129</v>
      </c>
      <c r="B83" s="20" t="s">
        <v>419</v>
      </c>
      <c r="C83" s="20"/>
      <c r="D83" s="20"/>
      <c r="E83" s="39" t="s">
        <v>743</v>
      </c>
      <c r="F83" s="24">
        <f>F84</f>
        <v>148346</v>
      </c>
      <c r="G83" s="24">
        <f t="shared" ref="G83:U83" si="98">G84</f>
        <v>150876.6</v>
      </c>
      <c r="H83" s="24">
        <f t="shared" si="98"/>
        <v>152996.4</v>
      </c>
      <c r="I83" s="24">
        <f t="shared" si="98"/>
        <v>0</v>
      </c>
      <c r="J83" s="24">
        <f t="shared" si="98"/>
        <v>0</v>
      </c>
      <c r="K83" s="24">
        <f t="shared" si="98"/>
        <v>0</v>
      </c>
      <c r="L83" s="42">
        <f t="shared" si="92"/>
        <v>148346</v>
      </c>
      <c r="M83" s="42">
        <f t="shared" si="93"/>
        <v>150876.6</v>
      </c>
      <c r="N83" s="42">
        <f t="shared" si="94"/>
        <v>152996.4</v>
      </c>
      <c r="O83" s="48">
        <f t="shared" si="98"/>
        <v>0</v>
      </c>
      <c r="P83" s="48">
        <f t="shared" si="98"/>
        <v>0</v>
      </c>
      <c r="Q83" s="48">
        <f t="shared" si="98"/>
        <v>0</v>
      </c>
      <c r="R83" s="45">
        <f t="shared" si="86"/>
        <v>148346</v>
      </c>
      <c r="S83" s="45">
        <f t="shared" si="87"/>
        <v>150876.6</v>
      </c>
      <c r="T83" s="45">
        <f t="shared" si="88"/>
        <v>152996.4</v>
      </c>
      <c r="U83" s="48">
        <f t="shared" si="98"/>
        <v>0</v>
      </c>
    </row>
    <row r="84" spans="1:22" x14ac:dyDescent="0.25">
      <c r="A84" s="20" t="s">
        <v>129</v>
      </c>
      <c r="B84" s="20">
        <v>610</v>
      </c>
      <c r="C84" s="20" t="s">
        <v>12</v>
      </c>
      <c r="D84" s="20" t="s">
        <v>73</v>
      </c>
      <c r="E84" s="23" t="s">
        <v>771</v>
      </c>
      <c r="F84" s="24">
        <v>148346</v>
      </c>
      <c r="G84" s="24">
        <v>150876.6</v>
      </c>
      <c r="H84" s="24">
        <v>152996.4</v>
      </c>
      <c r="I84" s="24"/>
      <c r="J84" s="24"/>
      <c r="K84" s="24"/>
      <c r="L84" s="42">
        <f t="shared" si="92"/>
        <v>148346</v>
      </c>
      <c r="M84" s="42">
        <f t="shared" si="93"/>
        <v>150876.6</v>
      </c>
      <c r="N84" s="42">
        <f t="shared" si="94"/>
        <v>152996.4</v>
      </c>
      <c r="O84" s="48"/>
      <c r="P84" s="48"/>
      <c r="Q84" s="48"/>
      <c r="R84" s="45">
        <f t="shared" si="86"/>
        <v>148346</v>
      </c>
      <c r="S84" s="45">
        <f t="shared" si="87"/>
        <v>150876.6</v>
      </c>
      <c r="T84" s="45">
        <f t="shared" si="88"/>
        <v>152996.4</v>
      </c>
      <c r="U84" s="48"/>
    </row>
    <row r="85" spans="1:22" x14ac:dyDescent="0.25">
      <c r="A85" s="20" t="s">
        <v>129</v>
      </c>
      <c r="B85" s="20" t="s">
        <v>420</v>
      </c>
      <c r="C85" s="20"/>
      <c r="D85" s="20"/>
      <c r="E85" s="23" t="s">
        <v>744</v>
      </c>
      <c r="F85" s="24">
        <f>F86</f>
        <v>847928.29999999993</v>
      </c>
      <c r="G85" s="24">
        <f t="shared" ref="G85:U85" si="99">G86</f>
        <v>863834.6</v>
      </c>
      <c r="H85" s="24">
        <f t="shared" si="99"/>
        <v>875964.9</v>
      </c>
      <c r="I85" s="24">
        <f t="shared" si="99"/>
        <v>0</v>
      </c>
      <c r="J85" s="24">
        <f t="shared" si="99"/>
        <v>0</v>
      </c>
      <c r="K85" s="24">
        <f t="shared" si="99"/>
        <v>0</v>
      </c>
      <c r="L85" s="42">
        <f t="shared" si="92"/>
        <v>847928.29999999993</v>
      </c>
      <c r="M85" s="42">
        <f t="shared" si="93"/>
        <v>863834.6</v>
      </c>
      <c r="N85" s="42">
        <f t="shared" si="94"/>
        <v>875964.9</v>
      </c>
      <c r="O85" s="48">
        <f t="shared" si="99"/>
        <v>0</v>
      </c>
      <c r="P85" s="48">
        <f t="shared" si="99"/>
        <v>0</v>
      </c>
      <c r="Q85" s="48">
        <f t="shared" si="99"/>
        <v>0</v>
      </c>
      <c r="R85" s="45">
        <f t="shared" si="86"/>
        <v>847928.29999999993</v>
      </c>
      <c r="S85" s="45">
        <f t="shared" si="87"/>
        <v>863834.6</v>
      </c>
      <c r="T85" s="45">
        <f t="shared" si="88"/>
        <v>875964.9</v>
      </c>
      <c r="U85" s="48">
        <f t="shared" si="99"/>
        <v>0</v>
      </c>
    </row>
    <row r="86" spans="1:22" x14ac:dyDescent="0.25">
      <c r="A86" s="20" t="s">
        <v>129</v>
      </c>
      <c r="B86" s="20">
        <v>620</v>
      </c>
      <c r="C86" s="20" t="s">
        <v>12</v>
      </c>
      <c r="D86" s="20" t="s">
        <v>73</v>
      </c>
      <c r="E86" s="23" t="s">
        <v>771</v>
      </c>
      <c r="F86" s="24">
        <v>847928.29999999993</v>
      </c>
      <c r="G86" s="24">
        <v>863834.6</v>
      </c>
      <c r="H86" s="24">
        <v>875964.9</v>
      </c>
      <c r="I86" s="24"/>
      <c r="J86" s="24"/>
      <c r="K86" s="24"/>
      <c r="L86" s="42">
        <f t="shared" si="92"/>
        <v>847928.29999999993</v>
      </c>
      <c r="M86" s="42">
        <f t="shared" si="93"/>
        <v>863834.6</v>
      </c>
      <c r="N86" s="42">
        <f t="shared" si="94"/>
        <v>875964.9</v>
      </c>
      <c r="O86" s="48"/>
      <c r="P86" s="48"/>
      <c r="Q86" s="48"/>
      <c r="R86" s="45">
        <f t="shared" si="86"/>
        <v>847928.29999999993</v>
      </c>
      <c r="S86" s="45">
        <f t="shared" si="87"/>
        <v>863834.6</v>
      </c>
      <c r="T86" s="45">
        <f t="shared" si="88"/>
        <v>875964.9</v>
      </c>
      <c r="U86" s="48"/>
    </row>
    <row r="87" spans="1:22" ht="31.5" x14ac:dyDescent="0.25">
      <c r="A87" s="20" t="s">
        <v>130</v>
      </c>
      <c r="B87" s="20"/>
      <c r="C87" s="20"/>
      <c r="D87" s="20"/>
      <c r="E87" s="23" t="s">
        <v>442</v>
      </c>
      <c r="F87" s="24">
        <f>F88</f>
        <v>40000</v>
      </c>
      <c r="G87" s="24">
        <f t="shared" ref="G87:U89" si="100">G88</f>
        <v>33153.199999999997</v>
      </c>
      <c r="H87" s="24">
        <f t="shared" si="100"/>
        <v>0</v>
      </c>
      <c r="I87" s="24">
        <f t="shared" si="100"/>
        <v>0</v>
      </c>
      <c r="J87" s="24">
        <f t="shared" si="100"/>
        <v>0</v>
      </c>
      <c r="K87" s="24">
        <f t="shared" si="100"/>
        <v>0</v>
      </c>
      <c r="L87" s="42">
        <f t="shared" si="92"/>
        <v>40000</v>
      </c>
      <c r="M87" s="42">
        <f t="shared" si="93"/>
        <v>33153.199999999997</v>
      </c>
      <c r="N87" s="42">
        <f t="shared" si="94"/>
        <v>0</v>
      </c>
      <c r="O87" s="48">
        <f t="shared" si="100"/>
        <v>0</v>
      </c>
      <c r="P87" s="48">
        <f t="shared" si="100"/>
        <v>0</v>
      </c>
      <c r="Q87" s="48">
        <f t="shared" si="100"/>
        <v>0</v>
      </c>
      <c r="R87" s="45">
        <f t="shared" si="86"/>
        <v>40000</v>
      </c>
      <c r="S87" s="45">
        <f t="shared" si="87"/>
        <v>33153.199999999997</v>
      </c>
      <c r="T87" s="45">
        <f t="shared" si="88"/>
        <v>0</v>
      </c>
      <c r="U87" s="48">
        <f t="shared" si="100"/>
        <v>0</v>
      </c>
    </row>
    <row r="88" spans="1:22" ht="47.25" x14ac:dyDescent="0.25">
      <c r="A88" s="20" t="s">
        <v>130</v>
      </c>
      <c r="B88" s="20" t="s">
        <v>14</v>
      </c>
      <c r="C88" s="20"/>
      <c r="D88" s="20"/>
      <c r="E88" s="23" t="s">
        <v>740</v>
      </c>
      <c r="F88" s="24">
        <f>F89</f>
        <v>40000</v>
      </c>
      <c r="G88" s="24">
        <f t="shared" si="100"/>
        <v>33153.199999999997</v>
      </c>
      <c r="H88" s="24">
        <f t="shared" si="100"/>
        <v>0</v>
      </c>
      <c r="I88" s="24">
        <f t="shared" si="100"/>
        <v>0</v>
      </c>
      <c r="J88" s="24">
        <f t="shared" si="100"/>
        <v>0</v>
      </c>
      <c r="K88" s="24">
        <f t="shared" si="100"/>
        <v>0</v>
      </c>
      <c r="L88" s="42">
        <f t="shared" si="92"/>
        <v>40000</v>
      </c>
      <c r="M88" s="42">
        <f t="shared" si="93"/>
        <v>33153.199999999997</v>
      </c>
      <c r="N88" s="42">
        <f t="shared" si="94"/>
        <v>0</v>
      </c>
      <c r="O88" s="48">
        <f t="shared" si="100"/>
        <v>0</v>
      </c>
      <c r="P88" s="48">
        <f t="shared" si="100"/>
        <v>0</v>
      </c>
      <c r="Q88" s="48">
        <f t="shared" si="100"/>
        <v>0</v>
      </c>
      <c r="R88" s="45">
        <f t="shared" si="86"/>
        <v>40000</v>
      </c>
      <c r="S88" s="45">
        <f t="shared" si="87"/>
        <v>33153.199999999997</v>
      </c>
      <c r="T88" s="45">
        <f t="shared" si="88"/>
        <v>0</v>
      </c>
      <c r="U88" s="48">
        <f t="shared" si="100"/>
        <v>0</v>
      </c>
    </row>
    <row r="89" spans="1:22" x14ac:dyDescent="0.25">
      <c r="A89" s="20" t="s">
        <v>130</v>
      </c>
      <c r="B89" s="20" t="s">
        <v>330</v>
      </c>
      <c r="C89" s="20"/>
      <c r="D89" s="20"/>
      <c r="E89" s="23" t="s">
        <v>741</v>
      </c>
      <c r="F89" s="24">
        <f>F90</f>
        <v>40000</v>
      </c>
      <c r="G89" s="24">
        <f t="shared" si="100"/>
        <v>33153.199999999997</v>
      </c>
      <c r="H89" s="24">
        <f t="shared" si="100"/>
        <v>0</v>
      </c>
      <c r="I89" s="24">
        <f t="shared" si="100"/>
        <v>0</v>
      </c>
      <c r="J89" s="24">
        <f t="shared" si="100"/>
        <v>0</v>
      </c>
      <c r="K89" s="24">
        <f t="shared" si="100"/>
        <v>0</v>
      </c>
      <c r="L89" s="42">
        <f t="shared" si="92"/>
        <v>40000</v>
      </c>
      <c r="M89" s="42">
        <f t="shared" si="93"/>
        <v>33153.199999999997</v>
      </c>
      <c r="N89" s="42">
        <f t="shared" si="94"/>
        <v>0</v>
      </c>
      <c r="O89" s="48">
        <f t="shared" si="100"/>
        <v>0</v>
      </c>
      <c r="P89" s="48">
        <f t="shared" si="100"/>
        <v>0</v>
      </c>
      <c r="Q89" s="48">
        <f t="shared" si="100"/>
        <v>0</v>
      </c>
      <c r="R89" s="45">
        <f t="shared" si="86"/>
        <v>40000</v>
      </c>
      <c r="S89" s="45">
        <f t="shared" si="87"/>
        <v>33153.199999999997</v>
      </c>
      <c r="T89" s="45">
        <f t="shared" si="88"/>
        <v>0</v>
      </c>
      <c r="U89" s="48">
        <f t="shared" si="100"/>
        <v>0</v>
      </c>
    </row>
    <row r="90" spans="1:22" x14ac:dyDescent="0.25">
      <c r="A90" s="20" t="s">
        <v>130</v>
      </c>
      <c r="B90" s="20">
        <v>410</v>
      </c>
      <c r="C90" s="20" t="s">
        <v>12</v>
      </c>
      <c r="D90" s="20" t="s">
        <v>73</v>
      </c>
      <c r="E90" s="23" t="s">
        <v>771</v>
      </c>
      <c r="F90" s="24">
        <v>40000</v>
      </c>
      <c r="G90" s="24">
        <v>33153.199999999997</v>
      </c>
      <c r="H90" s="24">
        <v>0</v>
      </c>
      <c r="I90" s="24"/>
      <c r="J90" s="24"/>
      <c r="K90" s="24"/>
      <c r="L90" s="42">
        <f t="shared" si="92"/>
        <v>40000</v>
      </c>
      <c r="M90" s="42">
        <f t="shared" si="93"/>
        <v>33153.199999999997</v>
      </c>
      <c r="N90" s="42">
        <f t="shared" si="94"/>
        <v>0</v>
      </c>
      <c r="O90" s="48"/>
      <c r="P90" s="48"/>
      <c r="Q90" s="48"/>
      <c r="R90" s="45">
        <f t="shared" si="86"/>
        <v>40000</v>
      </c>
      <c r="S90" s="45">
        <f t="shared" si="87"/>
        <v>33153.199999999997</v>
      </c>
      <c r="T90" s="45">
        <f t="shared" si="88"/>
        <v>0</v>
      </c>
      <c r="U90" s="48"/>
    </row>
    <row r="91" spans="1:22" ht="31.5" hidden="1" x14ac:dyDescent="0.25">
      <c r="A91" s="20" t="s">
        <v>131</v>
      </c>
      <c r="B91" s="20"/>
      <c r="C91" s="20"/>
      <c r="D91" s="20"/>
      <c r="E91" s="23" t="s">
        <v>443</v>
      </c>
      <c r="F91" s="24">
        <f>F92</f>
        <v>0</v>
      </c>
      <c r="G91" s="24">
        <f t="shared" ref="G91:U93" si="101">G92</f>
        <v>90000</v>
      </c>
      <c r="H91" s="24">
        <f t="shared" si="101"/>
        <v>250000</v>
      </c>
      <c r="I91" s="24">
        <f t="shared" si="101"/>
        <v>0</v>
      </c>
      <c r="J91" s="24">
        <f t="shared" si="101"/>
        <v>0</v>
      </c>
      <c r="K91" s="24">
        <f t="shared" si="101"/>
        <v>0</v>
      </c>
      <c r="L91" s="42">
        <f t="shared" si="92"/>
        <v>0</v>
      </c>
      <c r="M91" s="42">
        <f t="shared" si="93"/>
        <v>90000</v>
      </c>
      <c r="N91" s="42">
        <f t="shared" si="94"/>
        <v>250000</v>
      </c>
      <c r="O91" s="48">
        <f t="shared" si="101"/>
        <v>0</v>
      </c>
      <c r="P91" s="48">
        <f t="shared" si="101"/>
        <v>0</v>
      </c>
      <c r="Q91" s="48">
        <f t="shared" si="101"/>
        <v>0</v>
      </c>
      <c r="R91" s="45">
        <f t="shared" si="86"/>
        <v>0</v>
      </c>
      <c r="S91" s="45">
        <f t="shared" si="87"/>
        <v>90000</v>
      </c>
      <c r="T91" s="45">
        <f t="shared" si="88"/>
        <v>250000</v>
      </c>
      <c r="U91" s="48">
        <f t="shared" si="101"/>
        <v>0</v>
      </c>
      <c r="V91" s="5">
        <v>0</v>
      </c>
    </row>
    <row r="92" spans="1:22" ht="47.25" hidden="1" x14ac:dyDescent="0.25">
      <c r="A92" s="20" t="s">
        <v>131</v>
      </c>
      <c r="B92" s="20" t="s">
        <v>14</v>
      </c>
      <c r="C92" s="20"/>
      <c r="D92" s="20"/>
      <c r="E92" s="23" t="s">
        <v>740</v>
      </c>
      <c r="F92" s="24">
        <f>F93</f>
        <v>0</v>
      </c>
      <c r="G92" s="24">
        <f t="shared" si="101"/>
        <v>90000</v>
      </c>
      <c r="H92" s="24">
        <f t="shared" si="101"/>
        <v>250000</v>
      </c>
      <c r="I92" s="24">
        <f t="shared" si="101"/>
        <v>0</v>
      </c>
      <c r="J92" s="24">
        <f t="shared" si="101"/>
        <v>0</v>
      </c>
      <c r="K92" s="24">
        <f t="shared" si="101"/>
        <v>0</v>
      </c>
      <c r="L92" s="42">
        <f t="shared" si="92"/>
        <v>0</v>
      </c>
      <c r="M92" s="42">
        <f t="shared" si="93"/>
        <v>90000</v>
      </c>
      <c r="N92" s="42">
        <f t="shared" si="94"/>
        <v>250000</v>
      </c>
      <c r="O92" s="48">
        <f t="shared" si="101"/>
        <v>0</v>
      </c>
      <c r="P92" s="48">
        <f t="shared" si="101"/>
        <v>0</v>
      </c>
      <c r="Q92" s="48">
        <f t="shared" si="101"/>
        <v>0</v>
      </c>
      <c r="R92" s="45">
        <f t="shared" si="86"/>
        <v>0</v>
      </c>
      <c r="S92" s="45">
        <f t="shared" si="87"/>
        <v>90000</v>
      </c>
      <c r="T92" s="45">
        <f t="shared" si="88"/>
        <v>250000</v>
      </c>
      <c r="U92" s="48">
        <f t="shared" si="101"/>
        <v>0</v>
      </c>
      <c r="V92" s="5">
        <v>0</v>
      </c>
    </row>
    <row r="93" spans="1:22" hidden="1" x14ac:dyDescent="0.25">
      <c r="A93" s="20" t="s">
        <v>131</v>
      </c>
      <c r="B93" s="20" t="s">
        <v>330</v>
      </c>
      <c r="C93" s="20"/>
      <c r="D93" s="20"/>
      <c r="E93" s="23" t="s">
        <v>741</v>
      </c>
      <c r="F93" s="24">
        <f>F94</f>
        <v>0</v>
      </c>
      <c r="G93" s="24">
        <f t="shared" si="101"/>
        <v>90000</v>
      </c>
      <c r="H93" s="24">
        <f t="shared" si="101"/>
        <v>250000</v>
      </c>
      <c r="I93" s="24">
        <f t="shared" si="101"/>
        <v>0</v>
      </c>
      <c r="J93" s="24">
        <f t="shared" si="101"/>
        <v>0</v>
      </c>
      <c r="K93" s="24">
        <f t="shared" si="101"/>
        <v>0</v>
      </c>
      <c r="L93" s="42">
        <f t="shared" si="92"/>
        <v>0</v>
      </c>
      <c r="M93" s="42">
        <f t="shared" si="93"/>
        <v>90000</v>
      </c>
      <c r="N93" s="42">
        <f t="shared" si="94"/>
        <v>250000</v>
      </c>
      <c r="O93" s="48">
        <f t="shared" si="101"/>
        <v>0</v>
      </c>
      <c r="P93" s="48">
        <f t="shared" si="101"/>
        <v>0</v>
      </c>
      <c r="Q93" s="48">
        <f t="shared" si="101"/>
        <v>0</v>
      </c>
      <c r="R93" s="45">
        <f t="shared" si="86"/>
        <v>0</v>
      </c>
      <c r="S93" s="45">
        <f t="shared" si="87"/>
        <v>90000</v>
      </c>
      <c r="T93" s="45">
        <f t="shared" si="88"/>
        <v>250000</v>
      </c>
      <c r="U93" s="48">
        <f t="shared" si="101"/>
        <v>0</v>
      </c>
      <c r="V93" s="5">
        <v>0</v>
      </c>
    </row>
    <row r="94" spans="1:22" hidden="1" x14ac:dyDescent="0.25">
      <c r="A94" s="20" t="s">
        <v>131</v>
      </c>
      <c r="B94" s="20">
        <v>410</v>
      </c>
      <c r="C94" s="20" t="s">
        <v>12</v>
      </c>
      <c r="D94" s="20" t="s">
        <v>73</v>
      </c>
      <c r="E94" s="23" t="s">
        <v>771</v>
      </c>
      <c r="F94" s="24">
        <v>0</v>
      </c>
      <c r="G94" s="24">
        <v>90000</v>
      </c>
      <c r="H94" s="24">
        <v>250000</v>
      </c>
      <c r="I94" s="24"/>
      <c r="J94" s="24"/>
      <c r="K94" s="24"/>
      <c r="L94" s="42">
        <f t="shared" si="92"/>
        <v>0</v>
      </c>
      <c r="M94" s="42">
        <f t="shared" si="93"/>
        <v>90000</v>
      </c>
      <c r="N94" s="42">
        <f t="shared" si="94"/>
        <v>250000</v>
      </c>
      <c r="O94" s="48"/>
      <c r="P94" s="48"/>
      <c r="Q94" s="48"/>
      <c r="R94" s="45">
        <f t="shared" si="86"/>
        <v>0</v>
      </c>
      <c r="S94" s="45">
        <f t="shared" si="87"/>
        <v>90000</v>
      </c>
      <c r="T94" s="45">
        <f t="shared" si="88"/>
        <v>250000</v>
      </c>
      <c r="U94" s="48"/>
      <c r="V94" s="5">
        <v>0</v>
      </c>
    </row>
    <row r="95" spans="1:22" ht="31.5" hidden="1" x14ac:dyDescent="0.25">
      <c r="A95" s="20" t="s">
        <v>132</v>
      </c>
      <c r="B95" s="20"/>
      <c r="C95" s="20"/>
      <c r="D95" s="20"/>
      <c r="E95" s="23" t="s">
        <v>444</v>
      </c>
      <c r="F95" s="24">
        <f>F96</f>
        <v>0</v>
      </c>
      <c r="G95" s="24">
        <f t="shared" ref="G95:U97" si="102">G96</f>
        <v>75000</v>
      </c>
      <c r="H95" s="24">
        <f t="shared" si="102"/>
        <v>157000</v>
      </c>
      <c r="I95" s="24">
        <f t="shared" si="102"/>
        <v>0</v>
      </c>
      <c r="J95" s="24">
        <f t="shared" si="102"/>
        <v>0</v>
      </c>
      <c r="K95" s="24">
        <f t="shared" si="102"/>
        <v>0</v>
      </c>
      <c r="L95" s="42">
        <f t="shared" si="92"/>
        <v>0</v>
      </c>
      <c r="M95" s="42">
        <f t="shared" si="93"/>
        <v>75000</v>
      </c>
      <c r="N95" s="42">
        <f t="shared" si="94"/>
        <v>157000</v>
      </c>
      <c r="O95" s="48">
        <f t="shared" si="102"/>
        <v>0</v>
      </c>
      <c r="P95" s="48">
        <f t="shared" si="102"/>
        <v>0</v>
      </c>
      <c r="Q95" s="48">
        <f t="shared" si="102"/>
        <v>0</v>
      </c>
      <c r="R95" s="45">
        <f t="shared" si="86"/>
        <v>0</v>
      </c>
      <c r="S95" s="45">
        <f t="shared" si="87"/>
        <v>75000</v>
      </c>
      <c r="T95" s="45">
        <f t="shared" si="88"/>
        <v>157000</v>
      </c>
      <c r="U95" s="48">
        <f t="shared" si="102"/>
        <v>0</v>
      </c>
      <c r="V95" s="5">
        <v>0</v>
      </c>
    </row>
    <row r="96" spans="1:22" ht="47.25" hidden="1" x14ac:dyDescent="0.25">
      <c r="A96" s="20" t="s">
        <v>132</v>
      </c>
      <c r="B96" s="20" t="s">
        <v>14</v>
      </c>
      <c r="C96" s="20"/>
      <c r="D96" s="20"/>
      <c r="E96" s="23" t="s">
        <v>740</v>
      </c>
      <c r="F96" s="24">
        <f>F97</f>
        <v>0</v>
      </c>
      <c r="G96" s="24">
        <f t="shared" si="102"/>
        <v>75000</v>
      </c>
      <c r="H96" s="24">
        <f t="shared" si="102"/>
        <v>157000</v>
      </c>
      <c r="I96" s="24">
        <f t="shared" si="102"/>
        <v>0</v>
      </c>
      <c r="J96" s="24">
        <f t="shared" si="102"/>
        <v>0</v>
      </c>
      <c r="K96" s="24">
        <f t="shared" si="102"/>
        <v>0</v>
      </c>
      <c r="L96" s="42">
        <f t="shared" si="92"/>
        <v>0</v>
      </c>
      <c r="M96" s="42">
        <f t="shared" si="93"/>
        <v>75000</v>
      </c>
      <c r="N96" s="42">
        <f t="shared" si="94"/>
        <v>157000</v>
      </c>
      <c r="O96" s="48">
        <f t="shared" si="102"/>
        <v>0</v>
      </c>
      <c r="P96" s="48">
        <f t="shared" si="102"/>
        <v>0</v>
      </c>
      <c r="Q96" s="48">
        <f t="shared" si="102"/>
        <v>0</v>
      </c>
      <c r="R96" s="45">
        <f t="shared" si="86"/>
        <v>0</v>
      </c>
      <c r="S96" s="45">
        <f t="shared" si="87"/>
        <v>75000</v>
      </c>
      <c r="T96" s="45">
        <f t="shared" si="88"/>
        <v>157000</v>
      </c>
      <c r="U96" s="48">
        <f t="shared" si="102"/>
        <v>0</v>
      </c>
      <c r="V96" s="5">
        <v>0</v>
      </c>
    </row>
    <row r="97" spans="1:22" hidden="1" x14ac:dyDescent="0.25">
      <c r="A97" s="20" t="s">
        <v>132</v>
      </c>
      <c r="B97" s="20" t="s">
        <v>330</v>
      </c>
      <c r="C97" s="20"/>
      <c r="D97" s="20"/>
      <c r="E97" s="23" t="s">
        <v>741</v>
      </c>
      <c r="F97" s="24">
        <f>F98</f>
        <v>0</v>
      </c>
      <c r="G97" s="24">
        <f t="shared" si="102"/>
        <v>75000</v>
      </c>
      <c r="H97" s="24">
        <f t="shared" si="102"/>
        <v>157000</v>
      </c>
      <c r="I97" s="24">
        <f t="shared" si="102"/>
        <v>0</v>
      </c>
      <c r="J97" s="24">
        <f t="shared" si="102"/>
        <v>0</v>
      </c>
      <c r="K97" s="24">
        <f t="shared" si="102"/>
        <v>0</v>
      </c>
      <c r="L97" s="42">
        <f t="shared" si="92"/>
        <v>0</v>
      </c>
      <c r="M97" s="42">
        <f t="shared" si="93"/>
        <v>75000</v>
      </c>
      <c r="N97" s="42">
        <f t="shared" si="94"/>
        <v>157000</v>
      </c>
      <c r="O97" s="48">
        <f t="shared" si="102"/>
        <v>0</v>
      </c>
      <c r="P97" s="48">
        <f t="shared" si="102"/>
        <v>0</v>
      </c>
      <c r="Q97" s="48">
        <f t="shared" si="102"/>
        <v>0</v>
      </c>
      <c r="R97" s="45">
        <f t="shared" si="86"/>
        <v>0</v>
      </c>
      <c r="S97" s="45">
        <f t="shared" si="87"/>
        <v>75000</v>
      </c>
      <c r="T97" s="45">
        <f t="shared" si="88"/>
        <v>157000</v>
      </c>
      <c r="U97" s="48">
        <f t="shared" si="102"/>
        <v>0</v>
      </c>
      <c r="V97" s="5">
        <v>0</v>
      </c>
    </row>
    <row r="98" spans="1:22" hidden="1" x14ac:dyDescent="0.25">
      <c r="A98" s="20" t="s">
        <v>132</v>
      </c>
      <c r="B98" s="20">
        <v>410</v>
      </c>
      <c r="C98" s="20" t="s">
        <v>12</v>
      </c>
      <c r="D98" s="20" t="s">
        <v>73</v>
      </c>
      <c r="E98" s="23" t="s">
        <v>771</v>
      </c>
      <c r="F98" s="24">
        <v>0</v>
      </c>
      <c r="G98" s="24">
        <v>75000</v>
      </c>
      <c r="H98" s="24">
        <v>157000</v>
      </c>
      <c r="I98" s="24"/>
      <c r="J98" s="24"/>
      <c r="K98" s="24"/>
      <c r="L98" s="42">
        <f t="shared" si="92"/>
        <v>0</v>
      </c>
      <c r="M98" s="42">
        <f t="shared" si="93"/>
        <v>75000</v>
      </c>
      <c r="N98" s="42">
        <f t="shared" si="94"/>
        <v>157000</v>
      </c>
      <c r="O98" s="48"/>
      <c r="P98" s="48"/>
      <c r="Q98" s="48"/>
      <c r="R98" s="45">
        <f t="shared" si="86"/>
        <v>0</v>
      </c>
      <c r="S98" s="45">
        <f t="shared" si="87"/>
        <v>75000</v>
      </c>
      <c r="T98" s="45">
        <f t="shared" si="88"/>
        <v>157000</v>
      </c>
      <c r="U98" s="48"/>
      <c r="V98" s="5">
        <v>0</v>
      </c>
    </row>
    <row r="99" spans="1:22" ht="31.5" hidden="1" x14ac:dyDescent="0.25">
      <c r="A99" s="20" t="s">
        <v>133</v>
      </c>
      <c r="B99" s="20"/>
      <c r="C99" s="20"/>
      <c r="D99" s="20"/>
      <c r="E99" s="23" t="s">
        <v>445</v>
      </c>
      <c r="F99" s="24">
        <f>F100</f>
        <v>0</v>
      </c>
      <c r="G99" s="24">
        <f t="shared" ref="G99:U101" si="103">G100</f>
        <v>72000</v>
      </c>
      <c r="H99" s="24">
        <f t="shared" si="103"/>
        <v>160000</v>
      </c>
      <c r="I99" s="24">
        <f t="shared" si="103"/>
        <v>0</v>
      </c>
      <c r="J99" s="24">
        <f t="shared" si="103"/>
        <v>0</v>
      </c>
      <c r="K99" s="24">
        <f t="shared" si="103"/>
        <v>0</v>
      </c>
      <c r="L99" s="42">
        <f t="shared" si="92"/>
        <v>0</v>
      </c>
      <c r="M99" s="42">
        <f t="shared" si="93"/>
        <v>72000</v>
      </c>
      <c r="N99" s="42">
        <f t="shared" si="94"/>
        <v>160000</v>
      </c>
      <c r="O99" s="48">
        <f t="shared" si="103"/>
        <v>0</v>
      </c>
      <c r="P99" s="48">
        <f t="shared" si="103"/>
        <v>0</v>
      </c>
      <c r="Q99" s="48">
        <f t="shared" si="103"/>
        <v>0</v>
      </c>
      <c r="R99" s="45">
        <f t="shared" si="86"/>
        <v>0</v>
      </c>
      <c r="S99" s="45">
        <f t="shared" si="87"/>
        <v>72000</v>
      </c>
      <c r="T99" s="45">
        <f t="shared" si="88"/>
        <v>160000</v>
      </c>
      <c r="U99" s="48">
        <f t="shared" si="103"/>
        <v>0</v>
      </c>
      <c r="V99" s="5">
        <v>0</v>
      </c>
    </row>
    <row r="100" spans="1:22" ht="47.25" hidden="1" x14ac:dyDescent="0.25">
      <c r="A100" s="20" t="s">
        <v>133</v>
      </c>
      <c r="B100" s="20" t="s">
        <v>14</v>
      </c>
      <c r="C100" s="20"/>
      <c r="D100" s="20"/>
      <c r="E100" s="23" t="s">
        <v>740</v>
      </c>
      <c r="F100" s="24">
        <f>F101</f>
        <v>0</v>
      </c>
      <c r="G100" s="24">
        <f t="shared" si="103"/>
        <v>72000</v>
      </c>
      <c r="H100" s="24">
        <f t="shared" si="103"/>
        <v>160000</v>
      </c>
      <c r="I100" s="24">
        <f t="shared" si="103"/>
        <v>0</v>
      </c>
      <c r="J100" s="24">
        <f t="shared" si="103"/>
        <v>0</v>
      </c>
      <c r="K100" s="24">
        <f t="shared" si="103"/>
        <v>0</v>
      </c>
      <c r="L100" s="42">
        <f t="shared" si="92"/>
        <v>0</v>
      </c>
      <c r="M100" s="42">
        <f t="shared" si="93"/>
        <v>72000</v>
      </c>
      <c r="N100" s="42">
        <f t="shared" si="94"/>
        <v>160000</v>
      </c>
      <c r="O100" s="48">
        <f t="shared" si="103"/>
        <v>0</v>
      </c>
      <c r="P100" s="48">
        <f t="shared" si="103"/>
        <v>0</v>
      </c>
      <c r="Q100" s="48">
        <f t="shared" si="103"/>
        <v>0</v>
      </c>
      <c r="R100" s="45">
        <f t="shared" si="86"/>
        <v>0</v>
      </c>
      <c r="S100" s="45">
        <f t="shared" si="87"/>
        <v>72000</v>
      </c>
      <c r="T100" s="45">
        <f t="shared" si="88"/>
        <v>160000</v>
      </c>
      <c r="U100" s="48">
        <f t="shared" si="103"/>
        <v>0</v>
      </c>
      <c r="V100" s="5">
        <v>0</v>
      </c>
    </row>
    <row r="101" spans="1:22" hidden="1" x14ac:dyDescent="0.25">
      <c r="A101" s="20" t="s">
        <v>133</v>
      </c>
      <c r="B101" s="20" t="s">
        <v>330</v>
      </c>
      <c r="C101" s="20"/>
      <c r="D101" s="20"/>
      <c r="E101" s="23" t="s">
        <v>741</v>
      </c>
      <c r="F101" s="24">
        <f>F102</f>
        <v>0</v>
      </c>
      <c r="G101" s="24">
        <f t="shared" si="103"/>
        <v>72000</v>
      </c>
      <c r="H101" s="24">
        <f t="shared" si="103"/>
        <v>160000</v>
      </c>
      <c r="I101" s="24">
        <f t="shared" si="103"/>
        <v>0</v>
      </c>
      <c r="J101" s="24">
        <f t="shared" si="103"/>
        <v>0</v>
      </c>
      <c r="K101" s="24">
        <f t="shared" si="103"/>
        <v>0</v>
      </c>
      <c r="L101" s="42">
        <f t="shared" si="92"/>
        <v>0</v>
      </c>
      <c r="M101" s="42">
        <f t="shared" si="93"/>
        <v>72000</v>
      </c>
      <c r="N101" s="42">
        <f t="shared" si="94"/>
        <v>160000</v>
      </c>
      <c r="O101" s="48">
        <f t="shared" si="103"/>
        <v>0</v>
      </c>
      <c r="P101" s="48">
        <f t="shared" si="103"/>
        <v>0</v>
      </c>
      <c r="Q101" s="48">
        <f t="shared" si="103"/>
        <v>0</v>
      </c>
      <c r="R101" s="45">
        <f t="shared" si="86"/>
        <v>0</v>
      </c>
      <c r="S101" s="45">
        <f t="shared" si="87"/>
        <v>72000</v>
      </c>
      <c r="T101" s="45">
        <f t="shared" si="88"/>
        <v>160000</v>
      </c>
      <c r="U101" s="48">
        <f t="shared" si="103"/>
        <v>0</v>
      </c>
      <c r="V101" s="5">
        <v>0</v>
      </c>
    </row>
    <row r="102" spans="1:22" hidden="1" x14ac:dyDescent="0.25">
      <c r="A102" s="20" t="s">
        <v>133</v>
      </c>
      <c r="B102" s="20">
        <v>410</v>
      </c>
      <c r="C102" s="20" t="s">
        <v>12</v>
      </c>
      <c r="D102" s="20" t="s">
        <v>73</v>
      </c>
      <c r="E102" s="23" t="s">
        <v>771</v>
      </c>
      <c r="F102" s="24">
        <v>0</v>
      </c>
      <c r="G102" s="24">
        <v>72000</v>
      </c>
      <c r="H102" s="24">
        <v>160000</v>
      </c>
      <c r="I102" s="24"/>
      <c r="J102" s="24"/>
      <c r="K102" s="24"/>
      <c r="L102" s="42">
        <f t="shared" si="92"/>
        <v>0</v>
      </c>
      <c r="M102" s="42">
        <f t="shared" si="93"/>
        <v>72000</v>
      </c>
      <c r="N102" s="42">
        <f t="shared" si="94"/>
        <v>160000</v>
      </c>
      <c r="O102" s="48"/>
      <c r="P102" s="48"/>
      <c r="Q102" s="48"/>
      <c r="R102" s="45">
        <f t="shared" si="86"/>
        <v>0</v>
      </c>
      <c r="S102" s="45">
        <f t="shared" si="87"/>
        <v>72000</v>
      </c>
      <c r="T102" s="45">
        <f t="shared" si="88"/>
        <v>160000</v>
      </c>
      <c r="U102" s="48"/>
      <c r="V102" s="5">
        <v>0</v>
      </c>
    </row>
    <row r="103" spans="1:22" ht="31.5" hidden="1" x14ac:dyDescent="0.25">
      <c r="A103" s="20" t="s">
        <v>134</v>
      </c>
      <c r="B103" s="20"/>
      <c r="C103" s="20"/>
      <c r="D103" s="20"/>
      <c r="E103" s="23" t="s">
        <v>446</v>
      </c>
      <c r="F103" s="24">
        <f>F104</f>
        <v>0</v>
      </c>
      <c r="G103" s="24">
        <f t="shared" ref="G103:U105" si="104">G104</f>
        <v>100000</v>
      </c>
      <c r="H103" s="24">
        <f t="shared" si="104"/>
        <v>200000</v>
      </c>
      <c r="I103" s="24">
        <f t="shared" si="104"/>
        <v>0</v>
      </c>
      <c r="J103" s="24">
        <f t="shared" si="104"/>
        <v>0</v>
      </c>
      <c r="K103" s="24">
        <f t="shared" si="104"/>
        <v>0</v>
      </c>
      <c r="L103" s="42">
        <f t="shared" si="92"/>
        <v>0</v>
      </c>
      <c r="M103" s="42">
        <f t="shared" si="93"/>
        <v>100000</v>
      </c>
      <c r="N103" s="42">
        <f t="shared" si="94"/>
        <v>200000</v>
      </c>
      <c r="O103" s="48">
        <f t="shared" si="104"/>
        <v>0</v>
      </c>
      <c r="P103" s="48">
        <f t="shared" si="104"/>
        <v>0</v>
      </c>
      <c r="Q103" s="48">
        <f t="shared" si="104"/>
        <v>0</v>
      </c>
      <c r="R103" s="45">
        <f t="shared" si="86"/>
        <v>0</v>
      </c>
      <c r="S103" s="45">
        <f t="shared" si="87"/>
        <v>100000</v>
      </c>
      <c r="T103" s="45">
        <f t="shared" si="88"/>
        <v>200000</v>
      </c>
      <c r="U103" s="48">
        <f t="shared" si="104"/>
        <v>0</v>
      </c>
      <c r="V103" s="5">
        <v>0</v>
      </c>
    </row>
    <row r="104" spans="1:22" ht="47.25" hidden="1" x14ac:dyDescent="0.25">
      <c r="A104" s="20" t="s">
        <v>134</v>
      </c>
      <c r="B104" s="20" t="s">
        <v>14</v>
      </c>
      <c r="C104" s="20"/>
      <c r="D104" s="20"/>
      <c r="E104" s="23" t="s">
        <v>740</v>
      </c>
      <c r="F104" s="24">
        <f>F105</f>
        <v>0</v>
      </c>
      <c r="G104" s="24">
        <f t="shared" si="104"/>
        <v>100000</v>
      </c>
      <c r="H104" s="24">
        <f t="shared" si="104"/>
        <v>200000</v>
      </c>
      <c r="I104" s="24">
        <f t="shared" si="104"/>
        <v>0</v>
      </c>
      <c r="J104" s="24">
        <f t="shared" si="104"/>
        <v>0</v>
      </c>
      <c r="K104" s="24">
        <f t="shared" si="104"/>
        <v>0</v>
      </c>
      <c r="L104" s="42">
        <f t="shared" si="92"/>
        <v>0</v>
      </c>
      <c r="M104" s="42">
        <f t="shared" si="93"/>
        <v>100000</v>
      </c>
      <c r="N104" s="42">
        <f t="shared" si="94"/>
        <v>200000</v>
      </c>
      <c r="O104" s="48">
        <f t="shared" si="104"/>
        <v>0</v>
      </c>
      <c r="P104" s="48">
        <f t="shared" si="104"/>
        <v>0</v>
      </c>
      <c r="Q104" s="48">
        <f t="shared" si="104"/>
        <v>0</v>
      </c>
      <c r="R104" s="45">
        <f t="shared" si="86"/>
        <v>0</v>
      </c>
      <c r="S104" s="45">
        <f t="shared" si="87"/>
        <v>100000</v>
      </c>
      <c r="T104" s="45">
        <f t="shared" si="88"/>
        <v>200000</v>
      </c>
      <c r="U104" s="48">
        <f t="shared" si="104"/>
        <v>0</v>
      </c>
      <c r="V104" s="5">
        <v>0</v>
      </c>
    </row>
    <row r="105" spans="1:22" hidden="1" x14ac:dyDescent="0.25">
      <c r="A105" s="20" t="s">
        <v>134</v>
      </c>
      <c r="B105" s="20" t="s">
        <v>330</v>
      </c>
      <c r="C105" s="20"/>
      <c r="D105" s="20"/>
      <c r="E105" s="23" t="s">
        <v>741</v>
      </c>
      <c r="F105" s="24">
        <f>F106</f>
        <v>0</v>
      </c>
      <c r="G105" s="24">
        <f t="shared" si="104"/>
        <v>100000</v>
      </c>
      <c r="H105" s="24">
        <f t="shared" si="104"/>
        <v>200000</v>
      </c>
      <c r="I105" s="24">
        <f t="shared" si="104"/>
        <v>0</v>
      </c>
      <c r="J105" s="24">
        <f t="shared" si="104"/>
        <v>0</v>
      </c>
      <c r="K105" s="24">
        <f t="shared" si="104"/>
        <v>0</v>
      </c>
      <c r="L105" s="42">
        <f t="shared" si="92"/>
        <v>0</v>
      </c>
      <c r="M105" s="42">
        <f t="shared" si="93"/>
        <v>100000</v>
      </c>
      <c r="N105" s="42">
        <f t="shared" si="94"/>
        <v>200000</v>
      </c>
      <c r="O105" s="48">
        <f t="shared" si="104"/>
        <v>0</v>
      </c>
      <c r="P105" s="48">
        <f t="shared" si="104"/>
        <v>0</v>
      </c>
      <c r="Q105" s="48">
        <f t="shared" si="104"/>
        <v>0</v>
      </c>
      <c r="R105" s="45">
        <f t="shared" si="86"/>
        <v>0</v>
      </c>
      <c r="S105" s="45">
        <f t="shared" si="87"/>
        <v>100000</v>
      </c>
      <c r="T105" s="45">
        <f t="shared" si="88"/>
        <v>200000</v>
      </c>
      <c r="U105" s="48">
        <f t="shared" si="104"/>
        <v>0</v>
      </c>
      <c r="V105" s="5">
        <v>0</v>
      </c>
    </row>
    <row r="106" spans="1:22" hidden="1" x14ac:dyDescent="0.25">
      <c r="A106" s="20" t="s">
        <v>134</v>
      </c>
      <c r="B106" s="20">
        <v>410</v>
      </c>
      <c r="C106" s="20" t="s">
        <v>12</v>
      </c>
      <c r="D106" s="20" t="s">
        <v>73</v>
      </c>
      <c r="E106" s="23" t="s">
        <v>771</v>
      </c>
      <c r="F106" s="24">
        <v>0</v>
      </c>
      <c r="G106" s="24">
        <v>100000</v>
      </c>
      <c r="H106" s="24">
        <v>200000</v>
      </c>
      <c r="I106" s="24"/>
      <c r="J106" s="24"/>
      <c r="K106" s="24"/>
      <c r="L106" s="42">
        <f t="shared" si="92"/>
        <v>0</v>
      </c>
      <c r="M106" s="42">
        <f t="shared" si="93"/>
        <v>100000</v>
      </c>
      <c r="N106" s="42">
        <f t="shared" si="94"/>
        <v>200000</v>
      </c>
      <c r="O106" s="48"/>
      <c r="P106" s="48"/>
      <c r="Q106" s="48"/>
      <c r="R106" s="45">
        <f t="shared" si="86"/>
        <v>0</v>
      </c>
      <c r="S106" s="45">
        <f t="shared" si="87"/>
        <v>100000</v>
      </c>
      <c r="T106" s="45">
        <f t="shared" si="88"/>
        <v>200000</v>
      </c>
      <c r="U106" s="48"/>
      <c r="V106" s="5">
        <v>0</v>
      </c>
    </row>
    <row r="107" spans="1:22" ht="63" x14ac:dyDescent="0.25">
      <c r="A107" s="20" t="s">
        <v>837</v>
      </c>
      <c r="B107" s="20"/>
      <c r="C107" s="20"/>
      <c r="D107" s="20"/>
      <c r="E107" s="43" t="s">
        <v>840</v>
      </c>
      <c r="F107" s="24">
        <f>F108</f>
        <v>0</v>
      </c>
      <c r="G107" s="24">
        <f t="shared" ref="G107:K109" si="105">G108</f>
        <v>0</v>
      </c>
      <c r="H107" s="24">
        <f t="shared" si="105"/>
        <v>0</v>
      </c>
      <c r="I107" s="24">
        <f t="shared" si="105"/>
        <v>2500</v>
      </c>
      <c r="J107" s="24">
        <f t="shared" si="105"/>
        <v>50000</v>
      </c>
      <c r="K107" s="24">
        <f t="shared" si="105"/>
        <v>0</v>
      </c>
      <c r="L107" s="42">
        <f t="shared" ref="L107:L114" si="106">F107+I107</f>
        <v>2500</v>
      </c>
      <c r="M107" s="42">
        <f t="shared" ref="M107:M114" si="107">G107+J107</f>
        <v>50000</v>
      </c>
      <c r="N107" s="42">
        <f t="shared" ref="N107:N114" si="108">H107+K107</f>
        <v>0</v>
      </c>
      <c r="O107" s="48">
        <f t="shared" ref="O107:Q109" si="109">O108</f>
        <v>0</v>
      </c>
      <c r="P107" s="48">
        <f t="shared" si="109"/>
        <v>0</v>
      </c>
      <c r="Q107" s="48">
        <f t="shared" si="109"/>
        <v>0</v>
      </c>
      <c r="R107" s="45">
        <f t="shared" si="86"/>
        <v>2500</v>
      </c>
      <c r="S107" s="45">
        <f t="shared" si="87"/>
        <v>50000</v>
      </c>
      <c r="T107" s="45">
        <f t="shared" si="88"/>
        <v>0</v>
      </c>
      <c r="U107" s="48">
        <f t="shared" ref="U107:U109" si="110">U108</f>
        <v>0</v>
      </c>
    </row>
    <row r="108" spans="1:22" ht="47.25" x14ac:dyDescent="0.25">
      <c r="A108" s="20" t="s">
        <v>837</v>
      </c>
      <c r="B108" s="20" t="s">
        <v>14</v>
      </c>
      <c r="C108" s="20"/>
      <c r="D108" s="20"/>
      <c r="E108" s="23" t="s">
        <v>740</v>
      </c>
      <c r="F108" s="24">
        <f>F109</f>
        <v>0</v>
      </c>
      <c r="G108" s="24">
        <f t="shared" si="105"/>
        <v>0</v>
      </c>
      <c r="H108" s="24">
        <f t="shared" si="105"/>
        <v>0</v>
      </c>
      <c r="I108" s="24">
        <f t="shared" si="105"/>
        <v>2500</v>
      </c>
      <c r="J108" s="24">
        <f t="shared" si="105"/>
        <v>50000</v>
      </c>
      <c r="K108" s="24">
        <f t="shared" si="105"/>
        <v>0</v>
      </c>
      <c r="L108" s="42">
        <f t="shared" si="106"/>
        <v>2500</v>
      </c>
      <c r="M108" s="42">
        <f t="shared" si="107"/>
        <v>50000</v>
      </c>
      <c r="N108" s="42">
        <f t="shared" si="108"/>
        <v>0</v>
      </c>
      <c r="O108" s="48">
        <f t="shared" si="109"/>
        <v>0</v>
      </c>
      <c r="P108" s="48">
        <f t="shared" si="109"/>
        <v>0</v>
      </c>
      <c r="Q108" s="48">
        <f t="shared" si="109"/>
        <v>0</v>
      </c>
      <c r="R108" s="45">
        <f t="shared" si="86"/>
        <v>2500</v>
      </c>
      <c r="S108" s="45">
        <f t="shared" si="87"/>
        <v>50000</v>
      </c>
      <c r="T108" s="45">
        <f t="shared" si="88"/>
        <v>0</v>
      </c>
      <c r="U108" s="48">
        <f t="shared" si="110"/>
        <v>0</v>
      </c>
    </row>
    <row r="109" spans="1:22" x14ac:dyDescent="0.25">
      <c r="A109" s="20" t="s">
        <v>837</v>
      </c>
      <c r="B109" s="20" t="s">
        <v>330</v>
      </c>
      <c r="C109" s="20"/>
      <c r="D109" s="20"/>
      <c r="E109" s="23" t="s">
        <v>741</v>
      </c>
      <c r="F109" s="24">
        <f>F110</f>
        <v>0</v>
      </c>
      <c r="G109" s="24">
        <f t="shared" si="105"/>
        <v>0</v>
      </c>
      <c r="H109" s="24">
        <f t="shared" si="105"/>
        <v>0</v>
      </c>
      <c r="I109" s="24">
        <f t="shared" si="105"/>
        <v>2500</v>
      </c>
      <c r="J109" s="24">
        <f t="shared" si="105"/>
        <v>50000</v>
      </c>
      <c r="K109" s="24">
        <f t="shared" si="105"/>
        <v>0</v>
      </c>
      <c r="L109" s="42">
        <f t="shared" si="106"/>
        <v>2500</v>
      </c>
      <c r="M109" s="42">
        <f t="shared" si="107"/>
        <v>50000</v>
      </c>
      <c r="N109" s="42">
        <f t="shared" si="108"/>
        <v>0</v>
      </c>
      <c r="O109" s="48">
        <f t="shared" si="109"/>
        <v>0</v>
      </c>
      <c r="P109" s="48">
        <f t="shared" si="109"/>
        <v>0</v>
      </c>
      <c r="Q109" s="48">
        <f t="shared" si="109"/>
        <v>0</v>
      </c>
      <c r="R109" s="45">
        <f t="shared" si="86"/>
        <v>2500</v>
      </c>
      <c r="S109" s="45">
        <f t="shared" si="87"/>
        <v>50000</v>
      </c>
      <c r="T109" s="45">
        <f t="shared" si="88"/>
        <v>0</v>
      </c>
      <c r="U109" s="48">
        <f t="shared" si="110"/>
        <v>0</v>
      </c>
    </row>
    <row r="110" spans="1:22" x14ac:dyDescent="0.25">
      <c r="A110" s="20" t="s">
        <v>837</v>
      </c>
      <c r="B110" s="20" t="s">
        <v>330</v>
      </c>
      <c r="C110" s="20" t="s">
        <v>12</v>
      </c>
      <c r="D110" s="20" t="s">
        <v>73</v>
      </c>
      <c r="E110" s="23" t="s">
        <v>771</v>
      </c>
      <c r="F110" s="24">
        <v>0</v>
      </c>
      <c r="G110" s="24">
        <v>0</v>
      </c>
      <c r="H110" s="24">
        <v>0</v>
      </c>
      <c r="I110" s="24">
        <v>2500</v>
      </c>
      <c r="J110" s="24">
        <v>50000</v>
      </c>
      <c r="K110" s="24"/>
      <c r="L110" s="42">
        <f t="shared" si="106"/>
        <v>2500</v>
      </c>
      <c r="M110" s="42">
        <f t="shared" si="107"/>
        <v>50000</v>
      </c>
      <c r="N110" s="42">
        <f t="shared" si="108"/>
        <v>0</v>
      </c>
      <c r="O110" s="48"/>
      <c r="P110" s="48"/>
      <c r="Q110" s="48"/>
      <c r="R110" s="45">
        <f t="shared" si="86"/>
        <v>2500</v>
      </c>
      <c r="S110" s="45">
        <f t="shared" si="87"/>
        <v>50000</v>
      </c>
      <c r="T110" s="45">
        <f t="shared" si="88"/>
        <v>0</v>
      </c>
      <c r="U110" s="48"/>
    </row>
    <row r="111" spans="1:22" ht="47.25" x14ac:dyDescent="0.25">
      <c r="A111" s="20" t="s">
        <v>838</v>
      </c>
      <c r="B111" s="20"/>
      <c r="C111" s="20"/>
      <c r="D111" s="20"/>
      <c r="E111" s="43" t="s">
        <v>842</v>
      </c>
      <c r="F111" s="24">
        <f>F112</f>
        <v>0</v>
      </c>
      <c r="G111" s="24">
        <f t="shared" ref="G111:K113" si="111">G112</f>
        <v>0</v>
      </c>
      <c r="H111" s="24">
        <f t="shared" si="111"/>
        <v>0</v>
      </c>
      <c r="I111" s="24">
        <f t="shared" si="111"/>
        <v>2500</v>
      </c>
      <c r="J111" s="24">
        <f t="shared" si="111"/>
        <v>50000</v>
      </c>
      <c r="K111" s="24">
        <f t="shared" si="111"/>
        <v>0</v>
      </c>
      <c r="L111" s="42">
        <f t="shared" si="106"/>
        <v>2500</v>
      </c>
      <c r="M111" s="42">
        <f t="shared" si="107"/>
        <v>50000</v>
      </c>
      <c r="N111" s="42">
        <f t="shared" si="108"/>
        <v>0</v>
      </c>
      <c r="O111" s="48">
        <f t="shared" ref="O111:Q113" si="112">O112</f>
        <v>0</v>
      </c>
      <c r="P111" s="48">
        <f t="shared" si="112"/>
        <v>0</v>
      </c>
      <c r="Q111" s="48">
        <f t="shared" si="112"/>
        <v>0</v>
      </c>
      <c r="R111" s="45">
        <f t="shared" si="86"/>
        <v>2500</v>
      </c>
      <c r="S111" s="45">
        <f t="shared" si="87"/>
        <v>50000</v>
      </c>
      <c r="T111" s="45">
        <f t="shared" si="88"/>
        <v>0</v>
      </c>
      <c r="U111" s="48">
        <f t="shared" ref="U111:U113" si="113">U112</f>
        <v>0</v>
      </c>
    </row>
    <row r="112" spans="1:22" ht="47.25" x14ac:dyDescent="0.25">
      <c r="A112" s="20" t="s">
        <v>838</v>
      </c>
      <c r="B112" s="20" t="s">
        <v>14</v>
      </c>
      <c r="C112" s="20"/>
      <c r="D112" s="20"/>
      <c r="E112" s="23" t="s">
        <v>740</v>
      </c>
      <c r="F112" s="24">
        <f>F113</f>
        <v>0</v>
      </c>
      <c r="G112" s="24">
        <f t="shared" si="111"/>
        <v>0</v>
      </c>
      <c r="H112" s="24">
        <f t="shared" si="111"/>
        <v>0</v>
      </c>
      <c r="I112" s="24">
        <f t="shared" si="111"/>
        <v>2500</v>
      </c>
      <c r="J112" s="24">
        <f t="shared" si="111"/>
        <v>50000</v>
      </c>
      <c r="K112" s="24">
        <f t="shared" si="111"/>
        <v>0</v>
      </c>
      <c r="L112" s="42">
        <f t="shared" si="106"/>
        <v>2500</v>
      </c>
      <c r="M112" s="42">
        <f t="shared" si="107"/>
        <v>50000</v>
      </c>
      <c r="N112" s="42">
        <f t="shared" si="108"/>
        <v>0</v>
      </c>
      <c r="O112" s="48">
        <f t="shared" si="112"/>
        <v>0</v>
      </c>
      <c r="P112" s="48">
        <f t="shared" si="112"/>
        <v>0</v>
      </c>
      <c r="Q112" s="48">
        <f t="shared" si="112"/>
        <v>0</v>
      </c>
      <c r="R112" s="45">
        <f t="shared" si="86"/>
        <v>2500</v>
      </c>
      <c r="S112" s="45">
        <f t="shared" si="87"/>
        <v>50000</v>
      </c>
      <c r="T112" s="45">
        <f t="shared" si="88"/>
        <v>0</v>
      </c>
      <c r="U112" s="48">
        <f t="shared" si="113"/>
        <v>0</v>
      </c>
    </row>
    <row r="113" spans="1:21" x14ac:dyDescent="0.25">
      <c r="A113" s="20" t="s">
        <v>838</v>
      </c>
      <c r="B113" s="20" t="s">
        <v>330</v>
      </c>
      <c r="C113" s="20"/>
      <c r="D113" s="20"/>
      <c r="E113" s="23" t="s">
        <v>741</v>
      </c>
      <c r="F113" s="24">
        <f>F114</f>
        <v>0</v>
      </c>
      <c r="G113" s="24">
        <f t="shared" si="111"/>
        <v>0</v>
      </c>
      <c r="H113" s="24">
        <f t="shared" si="111"/>
        <v>0</v>
      </c>
      <c r="I113" s="24">
        <f t="shared" si="111"/>
        <v>2500</v>
      </c>
      <c r="J113" s="24">
        <f t="shared" si="111"/>
        <v>50000</v>
      </c>
      <c r="K113" s="24">
        <f t="shared" si="111"/>
        <v>0</v>
      </c>
      <c r="L113" s="42">
        <f t="shared" si="106"/>
        <v>2500</v>
      </c>
      <c r="M113" s="42">
        <f t="shared" si="107"/>
        <v>50000</v>
      </c>
      <c r="N113" s="42">
        <f t="shared" si="108"/>
        <v>0</v>
      </c>
      <c r="O113" s="48">
        <f t="shared" si="112"/>
        <v>0</v>
      </c>
      <c r="P113" s="48">
        <f t="shared" si="112"/>
        <v>0</v>
      </c>
      <c r="Q113" s="48">
        <f t="shared" si="112"/>
        <v>0</v>
      </c>
      <c r="R113" s="45">
        <f t="shared" si="86"/>
        <v>2500</v>
      </c>
      <c r="S113" s="45">
        <f t="shared" si="87"/>
        <v>50000</v>
      </c>
      <c r="T113" s="45">
        <f t="shared" si="88"/>
        <v>0</v>
      </c>
      <c r="U113" s="48">
        <f t="shared" si="113"/>
        <v>0</v>
      </c>
    </row>
    <row r="114" spans="1:21" x14ac:dyDescent="0.25">
      <c r="A114" s="20" t="s">
        <v>838</v>
      </c>
      <c r="B114" s="20" t="s">
        <v>330</v>
      </c>
      <c r="C114" s="20" t="s">
        <v>12</v>
      </c>
      <c r="D114" s="20" t="s">
        <v>73</v>
      </c>
      <c r="E114" s="23" t="s">
        <v>771</v>
      </c>
      <c r="F114" s="24">
        <v>0</v>
      </c>
      <c r="G114" s="24">
        <v>0</v>
      </c>
      <c r="H114" s="24">
        <v>0</v>
      </c>
      <c r="I114" s="24">
        <v>2500</v>
      </c>
      <c r="J114" s="24">
        <v>50000</v>
      </c>
      <c r="K114" s="24"/>
      <c r="L114" s="42">
        <f t="shared" si="106"/>
        <v>2500</v>
      </c>
      <c r="M114" s="42">
        <f t="shared" si="107"/>
        <v>50000</v>
      </c>
      <c r="N114" s="42">
        <f t="shared" si="108"/>
        <v>0</v>
      </c>
      <c r="O114" s="48"/>
      <c r="P114" s="48"/>
      <c r="Q114" s="48"/>
      <c r="R114" s="45">
        <f t="shared" si="86"/>
        <v>2500</v>
      </c>
      <c r="S114" s="45">
        <f t="shared" si="87"/>
        <v>50000</v>
      </c>
      <c r="T114" s="45">
        <f t="shared" si="88"/>
        <v>0</v>
      </c>
      <c r="U114" s="48"/>
    </row>
    <row r="115" spans="1:21" ht="47.25" x14ac:dyDescent="0.25">
      <c r="A115" s="20" t="s">
        <v>135</v>
      </c>
      <c r="B115" s="20"/>
      <c r="C115" s="20"/>
      <c r="D115" s="20"/>
      <c r="E115" s="23" t="s">
        <v>447</v>
      </c>
      <c r="F115" s="24">
        <f>F116</f>
        <v>223995.8</v>
      </c>
      <c r="G115" s="24">
        <f t="shared" ref="G115:U117" si="114">G116</f>
        <v>5006.6000000000004</v>
      </c>
      <c r="H115" s="24">
        <f t="shared" si="114"/>
        <v>0</v>
      </c>
      <c r="I115" s="24">
        <f t="shared" si="114"/>
        <v>-12515.3</v>
      </c>
      <c r="J115" s="24">
        <f t="shared" si="114"/>
        <v>12515.3</v>
      </c>
      <c r="K115" s="24">
        <f t="shared" si="114"/>
        <v>0</v>
      </c>
      <c r="L115" s="42">
        <f t="shared" si="92"/>
        <v>211480.5</v>
      </c>
      <c r="M115" s="42">
        <f t="shared" si="93"/>
        <v>17521.900000000001</v>
      </c>
      <c r="N115" s="42">
        <f t="shared" si="94"/>
        <v>0</v>
      </c>
      <c r="O115" s="48">
        <f t="shared" si="114"/>
        <v>0</v>
      </c>
      <c r="P115" s="48">
        <f t="shared" si="114"/>
        <v>0</v>
      </c>
      <c r="Q115" s="48">
        <f t="shared" si="114"/>
        <v>0</v>
      </c>
      <c r="R115" s="45">
        <f t="shared" si="86"/>
        <v>211480.5</v>
      </c>
      <c r="S115" s="45">
        <f t="shared" si="87"/>
        <v>17521.900000000001</v>
      </c>
      <c r="T115" s="45">
        <f t="shared" si="88"/>
        <v>0</v>
      </c>
      <c r="U115" s="48">
        <f t="shared" si="114"/>
        <v>0</v>
      </c>
    </row>
    <row r="116" spans="1:21" ht="47.25" x14ac:dyDescent="0.25">
      <c r="A116" s="20" t="s">
        <v>135</v>
      </c>
      <c r="B116" s="20" t="s">
        <v>14</v>
      </c>
      <c r="C116" s="20"/>
      <c r="D116" s="20"/>
      <c r="E116" s="23" t="s">
        <v>740</v>
      </c>
      <c r="F116" s="24">
        <f>F117</f>
        <v>223995.8</v>
      </c>
      <c r="G116" s="24">
        <f t="shared" si="114"/>
        <v>5006.6000000000004</v>
      </c>
      <c r="H116" s="24">
        <f t="shared" si="114"/>
        <v>0</v>
      </c>
      <c r="I116" s="24">
        <f t="shared" si="114"/>
        <v>-12515.3</v>
      </c>
      <c r="J116" s="24">
        <f t="shared" si="114"/>
        <v>12515.3</v>
      </c>
      <c r="K116" s="24">
        <f t="shared" si="114"/>
        <v>0</v>
      </c>
      <c r="L116" s="42">
        <f t="shared" si="92"/>
        <v>211480.5</v>
      </c>
      <c r="M116" s="42">
        <f t="shared" si="93"/>
        <v>17521.900000000001</v>
      </c>
      <c r="N116" s="42">
        <f t="shared" si="94"/>
        <v>0</v>
      </c>
      <c r="O116" s="48">
        <f t="shared" si="114"/>
        <v>0</v>
      </c>
      <c r="P116" s="48">
        <f t="shared" si="114"/>
        <v>0</v>
      </c>
      <c r="Q116" s="48">
        <f t="shared" si="114"/>
        <v>0</v>
      </c>
      <c r="R116" s="45">
        <f t="shared" si="86"/>
        <v>211480.5</v>
      </c>
      <c r="S116" s="45">
        <f t="shared" si="87"/>
        <v>17521.900000000001</v>
      </c>
      <c r="T116" s="45">
        <f t="shared" si="88"/>
        <v>0</v>
      </c>
      <c r="U116" s="48">
        <f t="shared" si="114"/>
        <v>0</v>
      </c>
    </row>
    <row r="117" spans="1:21" x14ac:dyDescent="0.25">
      <c r="A117" s="20" t="s">
        <v>135</v>
      </c>
      <c r="B117" s="20" t="s">
        <v>330</v>
      </c>
      <c r="C117" s="20"/>
      <c r="D117" s="20"/>
      <c r="E117" s="23" t="s">
        <v>741</v>
      </c>
      <c r="F117" s="24">
        <f>F118</f>
        <v>223995.8</v>
      </c>
      <c r="G117" s="24">
        <f t="shared" si="114"/>
        <v>5006.6000000000004</v>
      </c>
      <c r="H117" s="24">
        <f t="shared" si="114"/>
        <v>0</v>
      </c>
      <c r="I117" s="24">
        <f t="shared" si="114"/>
        <v>-12515.3</v>
      </c>
      <c r="J117" s="24">
        <f t="shared" si="114"/>
        <v>12515.3</v>
      </c>
      <c r="K117" s="24">
        <f t="shared" si="114"/>
        <v>0</v>
      </c>
      <c r="L117" s="42">
        <f t="shared" si="92"/>
        <v>211480.5</v>
      </c>
      <c r="M117" s="42">
        <f t="shared" si="93"/>
        <v>17521.900000000001</v>
      </c>
      <c r="N117" s="42">
        <f t="shared" si="94"/>
        <v>0</v>
      </c>
      <c r="O117" s="48">
        <f t="shared" si="114"/>
        <v>0</v>
      </c>
      <c r="P117" s="48">
        <f t="shared" si="114"/>
        <v>0</v>
      </c>
      <c r="Q117" s="48">
        <f t="shared" si="114"/>
        <v>0</v>
      </c>
      <c r="R117" s="45">
        <f t="shared" si="86"/>
        <v>211480.5</v>
      </c>
      <c r="S117" s="45">
        <f t="shared" si="87"/>
        <v>17521.900000000001</v>
      </c>
      <c r="T117" s="45">
        <f t="shared" si="88"/>
        <v>0</v>
      </c>
      <c r="U117" s="48">
        <f t="shared" si="114"/>
        <v>0</v>
      </c>
    </row>
    <row r="118" spans="1:21" x14ac:dyDescent="0.25">
      <c r="A118" s="20" t="s">
        <v>135</v>
      </c>
      <c r="B118" s="20">
        <v>410</v>
      </c>
      <c r="C118" s="20" t="s">
        <v>12</v>
      </c>
      <c r="D118" s="20" t="s">
        <v>73</v>
      </c>
      <c r="E118" s="23" t="s">
        <v>771</v>
      </c>
      <c r="F118" s="24">
        <v>223995.8</v>
      </c>
      <c r="G118" s="24">
        <v>5006.6000000000004</v>
      </c>
      <c r="H118" s="24">
        <v>0</v>
      </c>
      <c r="I118" s="24">
        <v>-12515.3</v>
      </c>
      <c r="J118" s="24">
        <v>12515.3</v>
      </c>
      <c r="K118" s="24"/>
      <c r="L118" s="42">
        <f t="shared" si="92"/>
        <v>211480.5</v>
      </c>
      <c r="M118" s="42">
        <f t="shared" si="93"/>
        <v>17521.900000000001</v>
      </c>
      <c r="N118" s="42">
        <f t="shared" si="94"/>
        <v>0</v>
      </c>
      <c r="O118" s="48"/>
      <c r="P118" s="48"/>
      <c r="Q118" s="48"/>
      <c r="R118" s="45">
        <f t="shared" si="86"/>
        <v>211480.5</v>
      </c>
      <c r="S118" s="45">
        <f t="shared" si="87"/>
        <v>17521.900000000001</v>
      </c>
      <c r="T118" s="45">
        <f t="shared" si="88"/>
        <v>0</v>
      </c>
      <c r="U118" s="48"/>
    </row>
    <row r="119" spans="1:21" ht="94.5" x14ac:dyDescent="0.25">
      <c r="A119" s="20" t="s">
        <v>136</v>
      </c>
      <c r="B119" s="20"/>
      <c r="C119" s="20"/>
      <c r="D119" s="20"/>
      <c r="E119" s="23" t="s">
        <v>448</v>
      </c>
      <c r="F119" s="24">
        <f>F120</f>
        <v>3296173.4</v>
      </c>
      <c r="G119" s="24">
        <f t="shared" ref="G119:U119" si="115">G120</f>
        <v>3392805.1</v>
      </c>
      <c r="H119" s="24">
        <f t="shared" si="115"/>
        <v>3457400.7</v>
      </c>
      <c r="I119" s="24">
        <f t="shared" si="115"/>
        <v>0</v>
      </c>
      <c r="J119" s="24">
        <f t="shared" si="115"/>
        <v>0</v>
      </c>
      <c r="K119" s="24">
        <f t="shared" si="115"/>
        <v>0</v>
      </c>
      <c r="L119" s="42">
        <f t="shared" si="92"/>
        <v>3296173.4</v>
      </c>
      <c r="M119" s="42">
        <f t="shared" si="93"/>
        <v>3392805.1</v>
      </c>
      <c r="N119" s="42">
        <f t="shared" si="94"/>
        <v>3457400.7</v>
      </c>
      <c r="O119" s="48">
        <f t="shared" si="115"/>
        <v>-66116.100000000006</v>
      </c>
      <c r="P119" s="48">
        <f t="shared" si="115"/>
        <v>-67300.7</v>
      </c>
      <c r="Q119" s="48">
        <f t="shared" si="115"/>
        <v>-66401.600000000006</v>
      </c>
      <c r="R119" s="45">
        <f t="shared" si="86"/>
        <v>3230057.3</v>
      </c>
      <c r="S119" s="45">
        <f t="shared" si="87"/>
        <v>3325504.4</v>
      </c>
      <c r="T119" s="45">
        <f t="shared" si="88"/>
        <v>3390999.1</v>
      </c>
      <c r="U119" s="48">
        <f t="shared" si="115"/>
        <v>0</v>
      </c>
    </row>
    <row r="120" spans="1:21" ht="47.25" x14ac:dyDescent="0.25">
      <c r="A120" s="20" t="s">
        <v>136</v>
      </c>
      <c r="B120" s="20" t="s">
        <v>55</v>
      </c>
      <c r="C120" s="20"/>
      <c r="D120" s="20"/>
      <c r="E120" s="39" t="s">
        <v>742</v>
      </c>
      <c r="F120" s="24">
        <f>F121+F123</f>
        <v>3296173.4</v>
      </c>
      <c r="G120" s="24">
        <f t="shared" ref="G120:K120" si="116">G121+G123</f>
        <v>3392805.1</v>
      </c>
      <c r="H120" s="24">
        <f t="shared" si="116"/>
        <v>3457400.7</v>
      </c>
      <c r="I120" s="24">
        <f t="shared" si="116"/>
        <v>0</v>
      </c>
      <c r="J120" s="24">
        <f t="shared" si="116"/>
        <v>0</v>
      </c>
      <c r="K120" s="24">
        <f t="shared" si="116"/>
        <v>0</v>
      </c>
      <c r="L120" s="42">
        <f t="shared" si="92"/>
        <v>3296173.4</v>
      </c>
      <c r="M120" s="42">
        <f t="shared" si="93"/>
        <v>3392805.1</v>
      </c>
      <c r="N120" s="42">
        <f t="shared" si="94"/>
        <v>3457400.7</v>
      </c>
      <c r="O120" s="48">
        <f t="shared" ref="O120:P120" si="117">O121+O123</f>
        <v>-66116.100000000006</v>
      </c>
      <c r="P120" s="48">
        <f t="shared" si="117"/>
        <v>-67300.7</v>
      </c>
      <c r="Q120" s="48">
        <f t="shared" ref="Q120" si="118">Q121+Q123</f>
        <v>-66401.600000000006</v>
      </c>
      <c r="R120" s="45">
        <f t="shared" si="86"/>
        <v>3230057.3</v>
      </c>
      <c r="S120" s="45">
        <f t="shared" si="87"/>
        <v>3325504.4</v>
      </c>
      <c r="T120" s="45">
        <f t="shared" si="88"/>
        <v>3390999.1</v>
      </c>
      <c r="U120" s="48">
        <f t="shared" ref="U120" si="119">U121+U123</f>
        <v>0</v>
      </c>
    </row>
    <row r="121" spans="1:21" x14ac:dyDescent="0.25">
      <c r="A121" s="20" t="s">
        <v>136</v>
      </c>
      <c r="B121" s="20" t="s">
        <v>419</v>
      </c>
      <c r="C121" s="20"/>
      <c r="D121" s="20"/>
      <c r="E121" s="39" t="s">
        <v>743</v>
      </c>
      <c r="F121" s="24">
        <f>F122</f>
        <v>422800</v>
      </c>
      <c r="G121" s="24">
        <f t="shared" ref="G121:U121" si="120">G122</f>
        <v>407136.6</v>
      </c>
      <c r="H121" s="24">
        <f t="shared" si="120"/>
        <v>414888</v>
      </c>
      <c r="I121" s="24">
        <f t="shared" si="120"/>
        <v>0</v>
      </c>
      <c r="J121" s="24">
        <f t="shared" si="120"/>
        <v>0</v>
      </c>
      <c r="K121" s="24">
        <f t="shared" si="120"/>
        <v>0</v>
      </c>
      <c r="L121" s="42">
        <f t="shared" si="92"/>
        <v>422800</v>
      </c>
      <c r="M121" s="42">
        <f t="shared" si="93"/>
        <v>407136.6</v>
      </c>
      <c r="N121" s="42">
        <f t="shared" si="94"/>
        <v>414888</v>
      </c>
      <c r="O121" s="48">
        <f t="shared" si="120"/>
        <v>0</v>
      </c>
      <c r="P121" s="48">
        <f t="shared" si="120"/>
        <v>0</v>
      </c>
      <c r="Q121" s="48">
        <f t="shared" si="120"/>
        <v>0</v>
      </c>
      <c r="R121" s="45">
        <f t="shared" si="86"/>
        <v>422800</v>
      </c>
      <c r="S121" s="45">
        <f t="shared" si="87"/>
        <v>407136.6</v>
      </c>
      <c r="T121" s="45">
        <f t="shared" si="88"/>
        <v>414888</v>
      </c>
      <c r="U121" s="48">
        <f t="shared" si="120"/>
        <v>0</v>
      </c>
    </row>
    <row r="122" spans="1:21" x14ac:dyDescent="0.25">
      <c r="A122" s="20" t="s">
        <v>136</v>
      </c>
      <c r="B122" s="20">
        <v>610</v>
      </c>
      <c r="C122" s="20" t="s">
        <v>12</v>
      </c>
      <c r="D122" s="20" t="s">
        <v>73</v>
      </c>
      <c r="E122" s="23" t="s">
        <v>771</v>
      </c>
      <c r="F122" s="24">
        <v>422800</v>
      </c>
      <c r="G122" s="24">
        <v>407136.6</v>
      </c>
      <c r="H122" s="24">
        <v>414888</v>
      </c>
      <c r="I122" s="24"/>
      <c r="J122" s="24"/>
      <c r="K122" s="24"/>
      <c r="L122" s="42">
        <f t="shared" si="92"/>
        <v>422800</v>
      </c>
      <c r="M122" s="42">
        <f t="shared" si="93"/>
        <v>407136.6</v>
      </c>
      <c r="N122" s="42">
        <f t="shared" si="94"/>
        <v>414888</v>
      </c>
      <c r="O122" s="48"/>
      <c r="P122" s="48"/>
      <c r="Q122" s="48"/>
      <c r="R122" s="45">
        <f t="shared" si="86"/>
        <v>422800</v>
      </c>
      <c r="S122" s="45">
        <f t="shared" si="87"/>
        <v>407136.6</v>
      </c>
      <c r="T122" s="45">
        <f t="shared" si="88"/>
        <v>414888</v>
      </c>
      <c r="U122" s="48"/>
    </row>
    <row r="123" spans="1:21" x14ac:dyDescent="0.25">
      <c r="A123" s="20" t="s">
        <v>136</v>
      </c>
      <c r="B123" s="20" t="s">
        <v>420</v>
      </c>
      <c r="C123" s="20"/>
      <c r="D123" s="20"/>
      <c r="E123" s="23" t="s">
        <v>744</v>
      </c>
      <c r="F123" s="24">
        <f>F124</f>
        <v>2873373.4</v>
      </c>
      <c r="G123" s="24">
        <f t="shared" ref="G123:U123" si="121">G124</f>
        <v>2985668.5</v>
      </c>
      <c r="H123" s="24">
        <f t="shared" si="121"/>
        <v>3042512.7</v>
      </c>
      <c r="I123" s="24">
        <f t="shared" si="121"/>
        <v>0</v>
      </c>
      <c r="J123" s="24">
        <f t="shared" si="121"/>
        <v>0</v>
      </c>
      <c r="K123" s="24">
        <f t="shared" si="121"/>
        <v>0</v>
      </c>
      <c r="L123" s="42">
        <f t="shared" si="92"/>
        <v>2873373.4</v>
      </c>
      <c r="M123" s="42">
        <f t="shared" si="93"/>
        <v>2985668.5</v>
      </c>
      <c r="N123" s="42">
        <f t="shared" si="94"/>
        <v>3042512.7</v>
      </c>
      <c r="O123" s="48">
        <f t="shared" si="121"/>
        <v>-66116.100000000006</v>
      </c>
      <c r="P123" s="48">
        <f t="shared" si="121"/>
        <v>-67300.7</v>
      </c>
      <c r="Q123" s="48">
        <f t="shared" si="121"/>
        <v>-66401.600000000006</v>
      </c>
      <c r="R123" s="45">
        <f t="shared" si="86"/>
        <v>2807257.3</v>
      </c>
      <c r="S123" s="45">
        <f t="shared" si="87"/>
        <v>2918367.8</v>
      </c>
      <c r="T123" s="45">
        <f t="shared" si="88"/>
        <v>2976111.1</v>
      </c>
      <c r="U123" s="48">
        <f t="shared" si="121"/>
        <v>0</v>
      </c>
    </row>
    <row r="124" spans="1:21" x14ac:dyDescent="0.25">
      <c r="A124" s="20" t="s">
        <v>136</v>
      </c>
      <c r="B124" s="20">
        <v>620</v>
      </c>
      <c r="C124" s="20" t="s">
        <v>12</v>
      </c>
      <c r="D124" s="20" t="s">
        <v>73</v>
      </c>
      <c r="E124" s="23" t="s">
        <v>771</v>
      </c>
      <c r="F124" s="24">
        <v>2873373.4</v>
      </c>
      <c r="G124" s="24">
        <v>2985668.5</v>
      </c>
      <c r="H124" s="24">
        <v>3042512.7</v>
      </c>
      <c r="I124" s="24"/>
      <c r="J124" s="24"/>
      <c r="K124" s="24"/>
      <c r="L124" s="42">
        <f t="shared" si="92"/>
        <v>2873373.4</v>
      </c>
      <c r="M124" s="42">
        <f t="shared" si="93"/>
        <v>2985668.5</v>
      </c>
      <c r="N124" s="42">
        <f t="shared" si="94"/>
        <v>3042512.7</v>
      </c>
      <c r="O124" s="48">
        <v>-66116.100000000006</v>
      </c>
      <c r="P124" s="48">
        <v>-67300.7</v>
      </c>
      <c r="Q124" s="48">
        <v>-66401.600000000006</v>
      </c>
      <c r="R124" s="45">
        <f t="shared" si="86"/>
        <v>2807257.3</v>
      </c>
      <c r="S124" s="45">
        <f t="shared" si="87"/>
        <v>2918367.8</v>
      </c>
      <c r="T124" s="45">
        <f t="shared" si="88"/>
        <v>2976111.1</v>
      </c>
      <c r="U124" s="48"/>
    </row>
    <row r="125" spans="1:21" ht="189" x14ac:dyDescent="0.25">
      <c r="A125" s="20" t="s">
        <v>137</v>
      </c>
      <c r="B125" s="20"/>
      <c r="C125" s="20"/>
      <c r="D125" s="20"/>
      <c r="E125" s="23" t="s">
        <v>449</v>
      </c>
      <c r="F125" s="24">
        <f>F126</f>
        <v>387669</v>
      </c>
      <c r="G125" s="24">
        <f t="shared" ref="G125:U127" si="122">G126</f>
        <v>390559.1</v>
      </c>
      <c r="H125" s="24">
        <f t="shared" si="122"/>
        <v>393283.9</v>
      </c>
      <c r="I125" s="24">
        <f t="shared" si="122"/>
        <v>0</v>
      </c>
      <c r="J125" s="24">
        <f t="shared" si="122"/>
        <v>0</v>
      </c>
      <c r="K125" s="24">
        <f t="shared" si="122"/>
        <v>0</v>
      </c>
      <c r="L125" s="42">
        <f t="shared" si="92"/>
        <v>387669</v>
      </c>
      <c r="M125" s="42">
        <f t="shared" si="93"/>
        <v>390559.1</v>
      </c>
      <c r="N125" s="42">
        <f t="shared" si="94"/>
        <v>393283.9</v>
      </c>
      <c r="O125" s="48">
        <f t="shared" si="122"/>
        <v>-7956.8</v>
      </c>
      <c r="P125" s="48">
        <f t="shared" si="122"/>
        <v>-9754.2000000000007</v>
      </c>
      <c r="Q125" s="48">
        <f t="shared" si="122"/>
        <v>-11049.4</v>
      </c>
      <c r="R125" s="45">
        <f t="shared" si="86"/>
        <v>379712.2</v>
      </c>
      <c r="S125" s="45">
        <f t="shared" si="87"/>
        <v>380804.89999999997</v>
      </c>
      <c r="T125" s="45">
        <f t="shared" si="88"/>
        <v>382234.5</v>
      </c>
      <c r="U125" s="48">
        <f t="shared" si="122"/>
        <v>0</v>
      </c>
    </row>
    <row r="126" spans="1:21" ht="47.25" x14ac:dyDescent="0.25">
      <c r="A126" s="20" t="s">
        <v>137</v>
      </c>
      <c r="B126" s="20" t="s">
        <v>55</v>
      </c>
      <c r="C126" s="20"/>
      <c r="D126" s="20"/>
      <c r="E126" s="39" t="s">
        <v>742</v>
      </c>
      <c r="F126" s="24">
        <f>F127</f>
        <v>387669</v>
      </c>
      <c r="G126" s="24">
        <f t="shared" si="122"/>
        <v>390559.1</v>
      </c>
      <c r="H126" s="24">
        <f t="shared" si="122"/>
        <v>393283.9</v>
      </c>
      <c r="I126" s="24">
        <f t="shared" si="122"/>
        <v>0</v>
      </c>
      <c r="J126" s="24">
        <f t="shared" si="122"/>
        <v>0</v>
      </c>
      <c r="K126" s="24">
        <f t="shared" si="122"/>
        <v>0</v>
      </c>
      <c r="L126" s="42">
        <f t="shared" si="92"/>
        <v>387669</v>
      </c>
      <c r="M126" s="42">
        <f t="shared" si="93"/>
        <v>390559.1</v>
      </c>
      <c r="N126" s="42">
        <f t="shared" si="94"/>
        <v>393283.9</v>
      </c>
      <c r="O126" s="48">
        <f t="shared" si="122"/>
        <v>-7956.8</v>
      </c>
      <c r="P126" s="48">
        <f t="shared" si="122"/>
        <v>-9754.2000000000007</v>
      </c>
      <c r="Q126" s="48">
        <f t="shared" si="122"/>
        <v>-11049.4</v>
      </c>
      <c r="R126" s="45">
        <f t="shared" si="86"/>
        <v>379712.2</v>
      </c>
      <c r="S126" s="45">
        <f t="shared" si="87"/>
        <v>380804.89999999997</v>
      </c>
      <c r="T126" s="45">
        <f t="shared" si="88"/>
        <v>382234.5</v>
      </c>
      <c r="U126" s="48">
        <f t="shared" si="122"/>
        <v>0</v>
      </c>
    </row>
    <row r="127" spans="1:21" x14ac:dyDescent="0.25">
      <c r="A127" s="20" t="s">
        <v>137</v>
      </c>
      <c r="B127" s="20" t="s">
        <v>419</v>
      </c>
      <c r="C127" s="20"/>
      <c r="D127" s="20"/>
      <c r="E127" s="39" t="s">
        <v>743</v>
      </c>
      <c r="F127" s="24">
        <f>F128</f>
        <v>387669</v>
      </c>
      <c r="G127" s="24">
        <f t="shared" si="122"/>
        <v>390559.1</v>
      </c>
      <c r="H127" s="24">
        <f t="shared" si="122"/>
        <v>393283.9</v>
      </c>
      <c r="I127" s="24">
        <f t="shared" si="122"/>
        <v>0</v>
      </c>
      <c r="J127" s="24">
        <f t="shared" si="122"/>
        <v>0</v>
      </c>
      <c r="K127" s="24">
        <f t="shared" si="122"/>
        <v>0</v>
      </c>
      <c r="L127" s="42">
        <f t="shared" si="92"/>
        <v>387669</v>
      </c>
      <c r="M127" s="42">
        <f t="shared" si="93"/>
        <v>390559.1</v>
      </c>
      <c r="N127" s="42">
        <f t="shared" si="94"/>
        <v>393283.9</v>
      </c>
      <c r="O127" s="48">
        <f t="shared" si="122"/>
        <v>-7956.8</v>
      </c>
      <c r="P127" s="48">
        <f t="shared" si="122"/>
        <v>-9754.2000000000007</v>
      </c>
      <c r="Q127" s="48">
        <f t="shared" si="122"/>
        <v>-11049.4</v>
      </c>
      <c r="R127" s="45">
        <f t="shared" si="86"/>
        <v>379712.2</v>
      </c>
      <c r="S127" s="45">
        <f t="shared" si="87"/>
        <v>380804.89999999997</v>
      </c>
      <c r="T127" s="45">
        <f t="shared" si="88"/>
        <v>382234.5</v>
      </c>
      <c r="U127" s="48">
        <f t="shared" si="122"/>
        <v>0</v>
      </c>
    </row>
    <row r="128" spans="1:21" x14ac:dyDescent="0.25">
      <c r="A128" s="20" t="s">
        <v>137</v>
      </c>
      <c r="B128" s="20">
        <v>610</v>
      </c>
      <c r="C128" s="20" t="s">
        <v>12</v>
      </c>
      <c r="D128" s="20" t="s">
        <v>73</v>
      </c>
      <c r="E128" s="23" t="s">
        <v>771</v>
      </c>
      <c r="F128" s="24">
        <v>387669</v>
      </c>
      <c r="G128" s="24">
        <v>390559.1</v>
      </c>
      <c r="H128" s="24">
        <v>393283.9</v>
      </c>
      <c r="I128" s="24"/>
      <c r="J128" s="24"/>
      <c r="K128" s="24"/>
      <c r="L128" s="42">
        <f t="shared" si="92"/>
        <v>387669</v>
      </c>
      <c r="M128" s="42">
        <f t="shared" si="93"/>
        <v>390559.1</v>
      </c>
      <c r="N128" s="42">
        <f t="shared" si="94"/>
        <v>393283.9</v>
      </c>
      <c r="O128" s="48">
        <v>-7956.8</v>
      </c>
      <c r="P128" s="48">
        <v>-9754.2000000000007</v>
      </c>
      <c r="Q128" s="48">
        <v>-11049.4</v>
      </c>
      <c r="R128" s="45">
        <f t="shared" si="86"/>
        <v>379712.2</v>
      </c>
      <c r="S128" s="45">
        <f t="shared" si="87"/>
        <v>380804.89999999997</v>
      </c>
      <c r="T128" s="45">
        <f t="shared" si="88"/>
        <v>382234.5</v>
      </c>
      <c r="U128" s="48"/>
    </row>
    <row r="129" spans="1:21" ht="47.25" x14ac:dyDescent="0.25">
      <c r="A129" s="20" t="s">
        <v>153</v>
      </c>
      <c r="B129" s="20"/>
      <c r="C129" s="20"/>
      <c r="D129" s="20"/>
      <c r="E129" s="23" t="s">
        <v>450</v>
      </c>
      <c r="F129" s="24">
        <f>F130</f>
        <v>24892.9</v>
      </c>
      <c r="G129" s="24">
        <f t="shared" ref="G129:U129" si="123">G130</f>
        <v>25401</v>
      </c>
      <c r="H129" s="24">
        <f t="shared" si="123"/>
        <v>27520.2</v>
      </c>
      <c r="I129" s="24">
        <f t="shared" si="123"/>
        <v>0</v>
      </c>
      <c r="J129" s="24">
        <f t="shared" si="123"/>
        <v>0</v>
      </c>
      <c r="K129" s="24">
        <f t="shared" si="123"/>
        <v>0</v>
      </c>
      <c r="L129" s="42">
        <f t="shared" si="92"/>
        <v>24892.9</v>
      </c>
      <c r="M129" s="42">
        <f t="shared" si="93"/>
        <v>25401</v>
      </c>
      <c r="N129" s="42">
        <f t="shared" si="94"/>
        <v>27520.2</v>
      </c>
      <c r="O129" s="48">
        <f t="shared" si="123"/>
        <v>0</v>
      </c>
      <c r="P129" s="48">
        <f t="shared" si="123"/>
        <v>-42.5</v>
      </c>
      <c r="Q129" s="48">
        <f t="shared" si="123"/>
        <v>-175.2</v>
      </c>
      <c r="R129" s="45">
        <f t="shared" si="86"/>
        <v>24892.9</v>
      </c>
      <c r="S129" s="45">
        <f t="shared" si="87"/>
        <v>25358.5</v>
      </c>
      <c r="T129" s="45">
        <f t="shared" si="88"/>
        <v>27345</v>
      </c>
      <c r="U129" s="48">
        <f t="shared" si="123"/>
        <v>0</v>
      </c>
    </row>
    <row r="130" spans="1:21" ht="47.25" x14ac:dyDescent="0.25">
      <c r="A130" s="20" t="s">
        <v>153</v>
      </c>
      <c r="B130" s="20" t="s">
        <v>55</v>
      </c>
      <c r="C130" s="20"/>
      <c r="D130" s="20"/>
      <c r="E130" s="39" t="s">
        <v>742</v>
      </c>
      <c r="F130" s="24">
        <f>F131+F133+F135</f>
        <v>24892.9</v>
      </c>
      <c r="G130" s="24">
        <f t="shared" ref="G130:K130" si="124">G131+G133+G135</f>
        <v>25401</v>
      </c>
      <c r="H130" s="24">
        <f t="shared" si="124"/>
        <v>27520.2</v>
      </c>
      <c r="I130" s="24">
        <f t="shared" si="124"/>
        <v>0</v>
      </c>
      <c r="J130" s="24">
        <f t="shared" si="124"/>
        <v>0</v>
      </c>
      <c r="K130" s="24">
        <f t="shared" si="124"/>
        <v>0</v>
      </c>
      <c r="L130" s="42">
        <f t="shared" si="92"/>
        <v>24892.9</v>
      </c>
      <c r="M130" s="42">
        <f t="shared" si="93"/>
        <v>25401</v>
      </c>
      <c r="N130" s="42">
        <f t="shared" si="94"/>
        <v>27520.2</v>
      </c>
      <c r="O130" s="48">
        <f t="shared" ref="O130:P130" si="125">O131+O133+O135</f>
        <v>0</v>
      </c>
      <c r="P130" s="48">
        <f t="shared" si="125"/>
        <v>-42.5</v>
      </c>
      <c r="Q130" s="48">
        <f t="shared" ref="Q130" si="126">Q131+Q133+Q135</f>
        <v>-175.2</v>
      </c>
      <c r="R130" s="45">
        <f t="shared" si="86"/>
        <v>24892.9</v>
      </c>
      <c r="S130" s="45">
        <f t="shared" si="87"/>
        <v>25358.5</v>
      </c>
      <c r="T130" s="45">
        <f t="shared" si="88"/>
        <v>27345</v>
      </c>
      <c r="U130" s="48">
        <f t="shared" ref="U130" si="127">U131+U133+U135</f>
        <v>0</v>
      </c>
    </row>
    <row r="131" spans="1:21" x14ac:dyDescent="0.25">
      <c r="A131" s="20" t="s">
        <v>153</v>
      </c>
      <c r="B131" s="20" t="s">
        <v>419</v>
      </c>
      <c r="C131" s="20"/>
      <c r="D131" s="20"/>
      <c r="E131" s="39" t="s">
        <v>743</v>
      </c>
      <c r="F131" s="24">
        <f>F132</f>
        <v>4851.1000000000004</v>
      </c>
      <c r="G131" s="24">
        <f t="shared" ref="G131:U131" si="128">G132</f>
        <v>4952.2</v>
      </c>
      <c r="H131" s="24">
        <f t="shared" si="128"/>
        <v>5374.9</v>
      </c>
      <c r="I131" s="24">
        <f t="shared" si="128"/>
        <v>0</v>
      </c>
      <c r="J131" s="24">
        <f t="shared" si="128"/>
        <v>0</v>
      </c>
      <c r="K131" s="24">
        <f t="shared" si="128"/>
        <v>0</v>
      </c>
      <c r="L131" s="42">
        <f t="shared" si="92"/>
        <v>4851.1000000000004</v>
      </c>
      <c r="M131" s="42">
        <f t="shared" si="93"/>
        <v>4952.2</v>
      </c>
      <c r="N131" s="42">
        <f t="shared" si="94"/>
        <v>5374.9</v>
      </c>
      <c r="O131" s="48">
        <f t="shared" si="128"/>
        <v>0</v>
      </c>
      <c r="P131" s="48">
        <f t="shared" si="128"/>
        <v>0</v>
      </c>
      <c r="Q131" s="48">
        <f t="shared" si="128"/>
        <v>0</v>
      </c>
      <c r="R131" s="45">
        <f t="shared" si="86"/>
        <v>4851.1000000000004</v>
      </c>
      <c r="S131" s="45">
        <f t="shared" si="87"/>
        <v>4952.2</v>
      </c>
      <c r="T131" s="45">
        <f t="shared" si="88"/>
        <v>5374.9</v>
      </c>
      <c r="U131" s="48">
        <f t="shared" si="128"/>
        <v>0</v>
      </c>
    </row>
    <row r="132" spans="1:21" x14ac:dyDescent="0.25">
      <c r="A132" s="20" t="s">
        <v>153</v>
      </c>
      <c r="B132" s="20">
        <v>610</v>
      </c>
      <c r="C132" s="20" t="s">
        <v>72</v>
      </c>
      <c r="D132" s="20" t="s">
        <v>57</v>
      </c>
      <c r="E132" s="23" t="s">
        <v>782</v>
      </c>
      <c r="F132" s="24">
        <v>4851.1000000000004</v>
      </c>
      <c r="G132" s="24">
        <v>4952.2</v>
      </c>
      <c r="H132" s="24">
        <v>5374.9</v>
      </c>
      <c r="I132" s="24"/>
      <c r="J132" s="24"/>
      <c r="K132" s="24"/>
      <c r="L132" s="42">
        <f t="shared" si="92"/>
        <v>4851.1000000000004</v>
      </c>
      <c r="M132" s="42">
        <f t="shared" si="93"/>
        <v>4952.2</v>
      </c>
      <c r="N132" s="42">
        <f t="shared" si="94"/>
        <v>5374.9</v>
      </c>
      <c r="O132" s="48"/>
      <c r="P132" s="48"/>
      <c r="Q132" s="48"/>
      <c r="R132" s="45">
        <f t="shared" si="86"/>
        <v>4851.1000000000004</v>
      </c>
      <c r="S132" s="45">
        <f t="shared" si="87"/>
        <v>4952.2</v>
      </c>
      <c r="T132" s="45">
        <f t="shared" si="88"/>
        <v>5374.9</v>
      </c>
      <c r="U132" s="48"/>
    </row>
    <row r="133" spans="1:21" x14ac:dyDescent="0.25">
      <c r="A133" s="20" t="s">
        <v>153</v>
      </c>
      <c r="B133" s="20" t="s">
        <v>420</v>
      </c>
      <c r="C133" s="20"/>
      <c r="D133" s="20"/>
      <c r="E133" s="23" t="s">
        <v>744</v>
      </c>
      <c r="F133" s="24">
        <f>F134</f>
        <v>19914.400000000001</v>
      </c>
      <c r="G133" s="24">
        <f t="shared" ref="G133:U133" si="129">G134</f>
        <v>20320.8</v>
      </c>
      <c r="H133" s="24">
        <f t="shared" si="129"/>
        <v>22016.1</v>
      </c>
      <c r="I133" s="24">
        <f t="shared" si="129"/>
        <v>0</v>
      </c>
      <c r="J133" s="24">
        <f t="shared" si="129"/>
        <v>0</v>
      </c>
      <c r="K133" s="24">
        <f t="shared" si="129"/>
        <v>0</v>
      </c>
      <c r="L133" s="42">
        <f t="shared" si="92"/>
        <v>19914.400000000001</v>
      </c>
      <c r="M133" s="42">
        <f t="shared" si="93"/>
        <v>20320.8</v>
      </c>
      <c r="N133" s="42">
        <f t="shared" si="94"/>
        <v>22016.1</v>
      </c>
      <c r="O133" s="48">
        <f t="shared" si="129"/>
        <v>0</v>
      </c>
      <c r="P133" s="48">
        <f t="shared" si="129"/>
        <v>-42.5</v>
      </c>
      <c r="Q133" s="48">
        <f t="shared" si="129"/>
        <v>-175.2</v>
      </c>
      <c r="R133" s="45">
        <f t="shared" si="86"/>
        <v>19914.400000000001</v>
      </c>
      <c r="S133" s="45">
        <f t="shared" si="87"/>
        <v>20278.3</v>
      </c>
      <c r="T133" s="45">
        <f t="shared" si="88"/>
        <v>21840.899999999998</v>
      </c>
      <c r="U133" s="48">
        <f t="shared" si="129"/>
        <v>0</v>
      </c>
    </row>
    <row r="134" spans="1:21" x14ac:dyDescent="0.25">
      <c r="A134" s="20" t="s">
        <v>153</v>
      </c>
      <c r="B134" s="20">
        <v>620</v>
      </c>
      <c r="C134" s="20" t="s">
        <v>72</v>
      </c>
      <c r="D134" s="20" t="s">
        <v>57</v>
      </c>
      <c r="E134" s="23" t="s">
        <v>782</v>
      </c>
      <c r="F134" s="24">
        <v>19914.400000000001</v>
      </c>
      <c r="G134" s="24">
        <v>20320.8</v>
      </c>
      <c r="H134" s="24">
        <v>22016.1</v>
      </c>
      <c r="I134" s="24"/>
      <c r="J134" s="24"/>
      <c r="K134" s="24"/>
      <c r="L134" s="42">
        <f t="shared" si="92"/>
        <v>19914.400000000001</v>
      </c>
      <c r="M134" s="42">
        <f t="shared" si="93"/>
        <v>20320.8</v>
      </c>
      <c r="N134" s="42">
        <f t="shared" si="94"/>
        <v>22016.1</v>
      </c>
      <c r="O134" s="48"/>
      <c r="P134" s="48">
        <v>-42.5</v>
      </c>
      <c r="Q134" s="48">
        <v>-175.2</v>
      </c>
      <c r="R134" s="45">
        <f t="shared" si="86"/>
        <v>19914.400000000001</v>
      </c>
      <c r="S134" s="45">
        <f t="shared" si="87"/>
        <v>20278.3</v>
      </c>
      <c r="T134" s="45">
        <f t="shared" si="88"/>
        <v>21840.899999999998</v>
      </c>
      <c r="U134" s="48"/>
    </row>
    <row r="135" spans="1:21" ht="47.25" x14ac:dyDescent="0.25">
      <c r="A135" s="20" t="s">
        <v>153</v>
      </c>
      <c r="B135" s="20" t="s">
        <v>216</v>
      </c>
      <c r="C135" s="20"/>
      <c r="D135" s="20"/>
      <c r="E135" s="23" t="s">
        <v>745</v>
      </c>
      <c r="F135" s="24">
        <f>F136</f>
        <v>127.4</v>
      </c>
      <c r="G135" s="24">
        <f t="shared" ref="G135:U135" si="130">G136</f>
        <v>128</v>
      </c>
      <c r="H135" s="24">
        <f t="shared" si="130"/>
        <v>129.19999999999999</v>
      </c>
      <c r="I135" s="24">
        <f t="shared" si="130"/>
        <v>0</v>
      </c>
      <c r="J135" s="24">
        <f t="shared" si="130"/>
        <v>0</v>
      </c>
      <c r="K135" s="24">
        <f t="shared" si="130"/>
        <v>0</v>
      </c>
      <c r="L135" s="42">
        <f t="shared" si="92"/>
        <v>127.4</v>
      </c>
      <c r="M135" s="42">
        <f t="shared" si="93"/>
        <v>128</v>
      </c>
      <c r="N135" s="42">
        <f t="shared" si="94"/>
        <v>129.19999999999999</v>
      </c>
      <c r="O135" s="48">
        <f t="shared" si="130"/>
        <v>0</v>
      </c>
      <c r="P135" s="48">
        <f t="shared" si="130"/>
        <v>0</v>
      </c>
      <c r="Q135" s="48">
        <f t="shared" si="130"/>
        <v>0</v>
      </c>
      <c r="R135" s="45">
        <f t="shared" si="86"/>
        <v>127.4</v>
      </c>
      <c r="S135" s="45">
        <f t="shared" si="87"/>
        <v>128</v>
      </c>
      <c r="T135" s="45">
        <f t="shared" si="88"/>
        <v>129.19999999999999</v>
      </c>
      <c r="U135" s="48">
        <f t="shared" si="130"/>
        <v>0</v>
      </c>
    </row>
    <row r="136" spans="1:21" x14ac:dyDescent="0.25">
      <c r="A136" s="20" t="s">
        <v>153</v>
      </c>
      <c r="B136" s="20">
        <v>630</v>
      </c>
      <c r="C136" s="20" t="s">
        <v>72</v>
      </c>
      <c r="D136" s="20" t="s">
        <v>57</v>
      </c>
      <c r="E136" s="23" t="s">
        <v>782</v>
      </c>
      <c r="F136" s="24">
        <v>127.4</v>
      </c>
      <c r="G136" s="24">
        <v>128</v>
      </c>
      <c r="H136" s="24">
        <v>129.19999999999999</v>
      </c>
      <c r="I136" s="24"/>
      <c r="J136" s="24"/>
      <c r="K136" s="24"/>
      <c r="L136" s="42">
        <f t="shared" si="92"/>
        <v>127.4</v>
      </c>
      <c r="M136" s="42">
        <f t="shared" si="93"/>
        <v>128</v>
      </c>
      <c r="N136" s="42">
        <f t="shared" si="94"/>
        <v>129.19999999999999</v>
      </c>
      <c r="O136" s="48"/>
      <c r="P136" s="48"/>
      <c r="Q136" s="48"/>
      <c r="R136" s="45">
        <f t="shared" si="86"/>
        <v>127.4</v>
      </c>
      <c r="S136" s="45">
        <f t="shared" si="87"/>
        <v>128</v>
      </c>
      <c r="T136" s="45">
        <f t="shared" si="88"/>
        <v>129.19999999999999</v>
      </c>
      <c r="U136" s="48"/>
    </row>
    <row r="137" spans="1:21" ht="63" x14ac:dyDescent="0.25">
      <c r="A137" s="20" t="s">
        <v>138</v>
      </c>
      <c r="B137" s="20"/>
      <c r="C137" s="20"/>
      <c r="D137" s="20"/>
      <c r="E137" s="23" t="s">
        <v>451</v>
      </c>
      <c r="F137" s="24">
        <f>F138</f>
        <v>120998.1</v>
      </c>
      <c r="G137" s="24">
        <f t="shared" ref="G137:U137" si="131">G138</f>
        <v>120998.1</v>
      </c>
      <c r="H137" s="24">
        <f t="shared" si="131"/>
        <v>120998.1</v>
      </c>
      <c r="I137" s="24">
        <f t="shared" si="131"/>
        <v>0</v>
      </c>
      <c r="J137" s="24">
        <f t="shared" si="131"/>
        <v>0</v>
      </c>
      <c r="K137" s="24">
        <f t="shared" si="131"/>
        <v>0</v>
      </c>
      <c r="L137" s="42">
        <f t="shared" si="92"/>
        <v>120998.1</v>
      </c>
      <c r="M137" s="42">
        <f t="shared" si="93"/>
        <v>120998.1</v>
      </c>
      <c r="N137" s="42">
        <f t="shared" si="94"/>
        <v>120998.1</v>
      </c>
      <c r="O137" s="48">
        <f t="shared" si="131"/>
        <v>0</v>
      </c>
      <c r="P137" s="48">
        <f t="shared" si="131"/>
        <v>0</v>
      </c>
      <c r="Q137" s="48">
        <f t="shared" si="131"/>
        <v>0</v>
      </c>
      <c r="R137" s="45">
        <f t="shared" si="86"/>
        <v>120998.1</v>
      </c>
      <c r="S137" s="45">
        <f t="shared" si="87"/>
        <v>120998.1</v>
      </c>
      <c r="T137" s="45">
        <f t="shared" si="88"/>
        <v>120998.1</v>
      </c>
      <c r="U137" s="48">
        <f t="shared" si="131"/>
        <v>0</v>
      </c>
    </row>
    <row r="138" spans="1:21" ht="47.25" x14ac:dyDescent="0.25">
      <c r="A138" s="20" t="s">
        <v>138</v>
      </c>
      <c r="B138" s="20" t="s">
        <v>55</v>
      </c>
      <c r="C138" s="20"/>
      <c r="D138" s="20"/>
      <c r="E138" s="39" t="s">
        <v>742</v>
      </c>
      <c r="F138" s="24">
        <f>F139+F141</f>
        <v>120998.1</v>
      </c>
      <c r="G138" s="24">
        <f t="shared" ref="G138:K138" si="132">G139+G141</f>
        <v>120998.1</v>
      </c>
      <c r="H138" s="24">
        <f t="shared" si="132"/>
        <v>120998.1</v>
      </c>
      <c r="I138" s="24">
        <f t="shared" si="132"/>
        <v>0</v>
      </c>
      <c r="J138" s="24">
        <f t="shared" si="132"/>
        <v>0</v>
      </c>
      <c r="K138" s="24">
        <f t="shared" si="132"/>
        <v>0</v>
      </c>
      <c r="L138" s="42">
        <f t="shared" si="92"/>
        <v>120998.1</v>
      </c>
      <c r="M138" s="42">
        <f t="shared" si="93"/>
        <v>120998.1</v>
      </c>
      <c r="N138" s="42">
        <f t="shared" si="94"/>
        <v>120998.1</v>
      </c>
      <c r="O138" s="48">
        <f t="shared" ref="O138:P138" si="133">O139+O141</f>
        <v>0</v>
      </c>
      <c r="P138" s="48">
        <f t="shared" si="133"/>
        <v>0</v>
      </c>
      <c r="Q138" s="48">
        <f t="shared" ref="Q138" si="134">Q139+Q141</f>
        <v>0</v>
      </c>
      <c r="R138" s="45">
        <f t="shared" si="86"/>
        <v>120998.1</v>
      </c>
      <c r="S138" s="45">
        <f t="shared" si="87"/>
        <v>120998.1</v>
      </c>
      <c r="T138" s="45">
        <f t="shared" si="88"/>
        <v>120998.1</v>
      </c>
      <c r="U138" s="48">
        <f t="shared" ref="U138" si="135">U139+U141</f>
        <v>0</v>
      </c>
    </row>
    <row r="139" spans="1:21" x14ac:dyDescent="0.25">
      <c r="A139" s="20" t="s">
        <v>138</v>
      </c>
      <c r="B139" s="20" t="s">
        <v>419</v>
      </c>
      <c r="C139" s="20"/>
      <c r="D139" s="20"/>
      <c r="E139" s="39" t="s">
        <v>743</v>
      </c>
      <c r="F139" s="24">
        <f>F140</f>
        <v>20000</v>
      </c>
      <c r="G139" s="24">
        <f t="shared" ref="G139:U139" si="136">G140</f>
        <v>20000</v>
      </c>
      <c r="H139" s="24">
        <f t="shared" si="136"/>
        <v>20000</v>
      </c>
      <c r="I139" s="24">
        <f t="shared" si="136"/>
        <v>0</v>
      </c>
      <c r="J139" s="24">
        <f t="shared" si="136"/>
        <v>0</v>
      </c>
      <c r="K139" s="24">
        <f t="shared" si="136"/>
        <v>0</v>
      </c>
      <c r="L139" s="42">
        <f t="shared" si="92"/>
        <v>20000</v>
      </c>
      <c r="M139" s="42">
        <f t="shared" si="93"/>
        <v>20000</v>
      </c>
      <c r="N139" s="42">
        <f t="shared" si="94"/>
        <v>20000</v>
      </c>
      <c r="O139" s="48">
        <f t="shared" si="136"/>
        <v>0</v>
      </c>
      <c r="P139" s="48">
        <f t="shared" si="136"/>
        <v>0</v>
      </c>
      <c r="Q139" s="48">
        <f t="shared" si="136"/>
        <v>0</v>
      </c>
      <c r="R139" s="45">
        <f t="shared" si="86"/>
        <v>20000</v>
      </c>
      <c r="S139" s="45">
        <f t="shared" si="87"/>
        <v>20000</v>
      </c>
      <c r="T139" s="45">
        <f t="shared" si="88"/>
        <v>20000</v>
      </c>
      <c r="U139" s="48">
        <f t="shared" si="136"/>
        <v>0</v>
      </c>
    </row>
    <row r="140" spans="1:21" x14ac:dyDescent="0.25">
      <c r="A140" s="20" t="s">
        <v>138</v>
      </c>
      <c r="B140" s="20">
        <v>610</v>
      </c>
      <c r="C140" s="20" t="s">
        <v>12</v>
      </c>
      <c r="D140" s="20" t="s">
        <v>73</v>
      </c>
      <c r="E140" s="23" t="s">
        <v>771</v>
      </c>
      <c r="F140" s="24">
        <v>20000</v>
      </c>
      <c r="G140" s="24">
        <v>20000</v>
      </c>
      <c r="H140" s="24">
        <v>20000</v>
      </c>
      <c r="I140" s="24"/>
      <c r="J140" s="24"/>
      <c r="K140" s="24"/>
      <c r="L140" s="42">
        <f t="shared" si="92"/>
        <v>20000</v>
      </c>
      <c r="M140" s="42">
        <f t="shared" si="93"/>
        <v>20000</v>
      </c>
      <c r="N140" s="42">
        <f t="shared" si="94"/>
        <v>20000</v>
      </c>
      <c r="O140" s="48"/>
      <c r="P140" s="48"/>
      <c r="Q140" s="48"/>
      <c r="R140" s="45">
        <f t="shared" si="86"/>
        <v>20000</v>
      </c>
      <c r="S140" s="45">
        <f t="shared" si="87"/>
        <v>20000</v>
      </c>
      <c r="T140" s="45">
        <f t="shared" si="88"/>
        <v>20000</v>
      </c>
      <c r="U140" s="48"/>
    </row>
    <row r="141" spans="1:21" x14ac:dyDescent="0.25">
      <c r="A141" s="20" t="s">
        <v>138</v>
      </c>
      <c r="B141" s="20" t="s">
        <v>420</v>
      </c>
      <c r="C141" s="20"/>
      <c r="D141" s="20"/>
      <c r="E141" s="23" t="s">
        <v>744</v>
      </c>
      <c r="F141" s="24">
        <f>F142</f>
        <v>100998.1</v>
      </c>
      <c r="G141" s="24">
        <f t="shared" ref="G141:U141" si="137">G142</f>
        <v>100998.1</v>
      </c>
      <c r="H141" s="24">
        <f t="shared" si="137"/>
        <v>100998.1</v>
      </c>
      <c r="I141" s="24">
        <f t="shared" si="137"/>
        <v>0</v>
      </c>
      <c r="J141" s="24">
        <f t="shared" si="137"/>
        <v>0</v>
      </c>
      <c r="K141" s="24">
        <f t="shared" si="137"/>
        <v>0</v>
      </c>
      <c r="L141" s="42">
        <f t="shared" si="92"/>
        <v>100998.1</v>
      </c>
      <c r="M141" s="42">
        <f t="shared" si="93"/>
        <v>100998.1</v>
      </c>
      <c r="N141" s="42">
        <f t="shared" si="94"/>
        <v>100998.1</v>
      </c>
      <c r="O141" s="48">
        <f t="shared" si="137"/>
        <v>0</v>
      </c>
      <c r="P141" s="48">
        <f t="shared" si="137"/>
        <v>0</v>
      </c>
      <c r="Q141" s="48">
        <f t="shared" si="137"/>
        <v>0</v>
      </c>
      <c r="R141" s="45">
        <f t="shared" si="86"/>
        <v>100998.1</v>
      </c>
      <c r="S141" s="45">
        <f t="shared" si="87"/>
        <v>100998.1</v>
      </c>
      <c r="T141" s="45">
        <f t="shared" si="88"/>
        <v>100998.1</v>
      </c>
      <c r="U141" s="48">
        <f t="shared" si="137"/>
        <v>0</v>
      </c>
    </row>
    <row r="142" spans="1:21" x14ac:dyDescent="0.25">
      <c r="A142" s="20" t="s">
        <v>138</v>
      </c>
      <c r="B142" s="20">
        <v>620</v>
      </c>
      <c r="C142" s="20" t="s">
        <v>12</v>
      </c>
      <c r="D142" s="20" t="s">
        <v>73</v>
      </c>
      <c r="E142" s="23" t="s">
        <v>771</v>
      </c>
      <c r="F142" s="24">
        <v>100998.1</v>
      </c>
      <c r="G142" s="24">
        <v>100998.1</v>
      </c>
      <c r="H142" s="24">
        <v>100998.1</v>
      </c>
      <c r="I142" s="24"/>
      <c r="J142" s="24"/>
      <c r="K142" s="24"/>
      <c r="L142" s="42">
        <f t="shared" si="92"/>
        <v>100998.1</v>
      </c>
      <c r="M142" s="42">
        <f t="shared" si="93"/>
        <v>100998.1</v>
      </c>
      <c r="N142" s="42">
        <f t="shared" si="94"/>
        <v>100998.1</v>
      </c>
      <c r="O142" s="48"/>
      <c r="P142" s="48"/>
      <c r="Q142" s="48"/>
      <c r="R142" s="45">
        <f t="shared" si="86"/>
        <v>100998.1</v>
      </c>
      <c r="S142" s="45">
        <f t="shared" si="87"/>
        <v>100998.1</v>
      </c>
      <c r="T142" s="45">
        <f t="shared" si="88"/>
        <v>100998.1</v>
      </c>
      <c r="U142" s="48"/>
    </row>
    <row r="143" spans="1:21" ht="47.25" x14ac:dyDescent="0.25">
      <c r="A143" s="20" t="s">
        <v>139</v>
      </c>
      <c r="B143" s="20"/>
      <c r="C143" s="20"/>
      <c r="D143" s="20"/>
      <c r="E143" s="23" t="s">
        <v>437</v>
      </c>
      <c r="F143" s="24">
        <f>F144</f>
        <v>159213.20000000001</v>
      </c>
      <c r="G143" s="24">
        <f t="shared" ref="G143:U143" si="138">G144</f>
        <v>185584</v>
      </c>
      <c r="H143" s="24">
        <f t="shared" si="138"/>
        <v>196788.80000000002</v>
      </c>
      <c r="I143" s="24">
        <f t="shared" si="138"/>
        <v>0</v>
      </c>
      <c r="J143" s="24">
        <f t="shared" si="138"/>
        <v>0</v>
      </c>
      <c r="K143" s="24">
        <f t="shared" si="138"/>
        <v>0</v>
      </c>
      <c r="L143" s="42">
        <f t="shared" si="92"/>
        <v>159213.20000000001</v>
      </c>
      <c r="M143" s="42">
        <f t="shared" si="93"/>
        <v>185584</v>
      </c>
      <c r="N143" s="42">
        <f t="shared" si="94"/>
        <v>196788.80000000002</v>
      </c>
      <c r="O143" s="48">
        <f t="shared" si="138"/>
        <v>0</v>
      </c>
      <c r="P143" s="48">
        <f t="shared" si="138"/>
        <v>0</v>
      </c>
      <c r="Q143" s="48">
        <f t="shared" si="138"/>
        <v>0</v>
      </c>
      <c r="R143" s="45">
        <f t="shared" si="86"/>
        <v>159213.20000000001</v>
      </c>
      <c r="S143" s="45">
        <f t="shared" si="87"/>
        <v>185584</v>
      </c>
      <c r="T143" s="45">
        <f t="shared" si="88"/>
        <v>196788.80000000002</v>
      </c>
      <c r="U143" s="48">
        <f t="shared" si="138"/>
        <v>0</v>
      </c>
    </row>
    <row r="144" spans="1:21" ht="47.25" x14ac:dyDescent="0.25">
      <c r="A144" s="20" t="s">
        <v>139</v>
      </c>
      <c r="B144" s="20" t="s">
        <v>55</v>
      </c>
      <c r="C144" s="20"/>
      <c r="D144" s="20"/>
      <c r="E144" s="39" t="s">
        <v>742</v>
      </c>
      <c r="F144" s="24">
        <f>F145+F148</f>
        <v>159213.20000000001</v>
      </c>
      <c r="G144" s="24">
        <f t="shared" ref="G144:K144" si="139">G145+G148</f>
        <v>185584</v>
      </c>
      <c r="H144" s="24">
        <f t="shared" si="139"/>
        <v>196788.80000000002</v>
      </c>
      <c r="I144" s="24">
        <f t="shared" si="139"/>
        <v>0</v>
      </c>
      <c r="J144" s="24">
        <f t="shared" si="139"/>
        <v>0</v>
      </c>
      <c r="K144" s="24">
        <f t="shared" si="139"/>
        <v>0</v>
      </c>
      <c r="L144" s="42">
        <f t="shared" si="92"/>
        <v>159213.20000000001</v>
      </c>
      <c r="M144" s="42">
        <f t="shared" si="93"/>
        <v>185584</v>
      </c>
      <c r="N144" s="42">
        <f t="shared" si="94"/>
        <v>196788.80000000002</v>
      </c>
      <c r="O144" s="48">
        <f t="shared" ref="O144:P144" si="140">O145+O148</f>
        <v>0</v>
      </c>
      <c r="P144" s="48">
        <f t="shared" si="140"/>
        <v>0</v>
      </c>
      <c r="Q144" s="48">
        <f t="shared" ref="Q144" si="141">Q145+Q148</f>
        <v>0</v>
      </c>
      <c r="R144" s="45">
        <f t="shared" ref="R144:R207" si="142">L144+O144</f>
        <v>159213.20000000001</v>
      </c>
      <c r="S144" s="45">
        <f t="shared" ref="S144:S207" si="143">M144+P144</f>
        <v>185584</v>
      </c>
      <c r="T144" s="45">
        <f t="shared" ref="T144:T207" si="144">N144+Q144</f>
        <v>196788.80000000002</v>
      </c>
      <c r="U144" s="48">
        <f t="shared" ref="U144" si="145">U145+U148</f>
        <v>0</v>
      </c>
    </row>
    <row r="145" spans="1:21" x14ac:dyDescent="0.25">
      <c r="A145" s="20" t="s">
        <v>139</v>
      </c>
      <c r="B145" s="20" t="s">
        <v>419</v>
      </c>
      <c r="C145" s="20"/>
      <c r="D145" s="20"/>
      <c r="E145" s="39" t="s">
        <v>743</v>
      </c>
      <c r="F145" s="24">
        <f>F146+F147</f>
        <v>35562.199999999997</v>
      </c>
      <c r="G145" s="24">
        <f t="shared" ref="G145:K145" si="146">G146+G147</f>
        <v>34233.199999999997</v>
      </c>
      <c r="H145" s="24">
        <f t="shared" si="146"/>
        <v>31183.200000000001</v>
      </c>
      <c r="I145" s="24">
        <f t="shared" si="146"/>
        <v>0</v>
      </c>
      <c r="J145" s="24">
        <f t="shared" si="146"/>
        <v>0</v>
      </c>
      <c r="K145" s="24">
        <f t="shared" si="146"/>
        <v>0</v>
      </c>
      <c r="L145" s="42">
        <f t="shared" si="92"/>
        <v>35562.199999999997</v>
      </c>
      <c r="M145" s="42">
        <f t="shared" si="93"/>
        <v>34233.199999999997</v>
      </c>
      <c r="N145" s="42">
        <f t="shared" si="94"/>
        <v>31183.200000000001</v>
      </c>
      <c r="O145" s="48">
        <f t="shared" ref="O145:P145" si="147">O146+O147</f>
        <v>0</v>
      </c>
      <c r="P145" s="48">
        <f t="shared" si="147"/>
        <v>0</v>
      </c>
      <c r="Q145" s="48">
        <f t="shared" ref="Q145" si="148">Q146+Q147</f>
        <v>0</v>
      </c>
      <c r="R145" s="45">
        <f t="shared" si="142"/>
        <v>35562.199999999997</v>
      </c>
      <c r="S145" s="45">
        <f t="shared" si="143"/>
        <v>34233.199999999997</v>
      </c>
      <c r="T145" s="45">
        <f t="shared" si="144"/>
        <v>31183.200000000001</v>
      </c>
      <c r="U145" s="48">
        <f t="shared" ref="U145" si="149">U146+U147</f>
        <v>0</v>
      </c>
    </row>
    <row r="146" spans="1:21" x14ac:dyDescent="0.25">
      <c r="A146" s="20" t="s">
        <v>139</v>
      </c>
      <c r="B146" s="20">
        <v>610</v>
      </c>
      <c r="C146" s="20" t="s">
        <v>12</v>
      </c>
      <c r="D146" s="20" t="s">
        <v>73</v>
      </c>
      <c r="E146" s="23" t="s">
        <v>771</v>
      </c>
      <c r="F146" s="24">
        <v>34432.199999999997</v>
      </c>
      <c r="G146" s="24">
        <v>33253.199999999997</v>
      </c>
      <c r="H146" s="24">
        <v>30253.200000000001</v>
      </c>
      <c r="I146" s="24"/>
      <c r="J146" s="24"/>
      <c r="K146" s="24"/>
      <c r="L146" s="42">
        <f t="shared" si="92"/>
        <v>34432.199999999997</v>
      </c>
      <c r="M146" s="42">
        <f t="shared" si="93"/>
        <v>33253.199999999997</v>
      </c>
      <c r="N146" s="42">
        <f t="shared" si="94"/>
        <v>30253.200000000001</v>
      </c>
      <c r="O146" s="48"/>
      <c r="P146" s="48"/>
      <c r="Q146" s="48"/>
      <c r="R146" s="45">
        <f t="shared" si="142"/>
        <v>34432.199999999997</v>
      </c>
      <c r="S146" s="45">
        <f t="shared" si="143"/>
        <v>33253.199999999997</v>
      </c>
      <c r="T146" s="45">
        <f t="shared" si="144"/>
        <v>30253.200000000001</v>
      </c>
      <c r="U146" s="48"/>
    </row>
    <row r="147" spans="1:21" x14ac:dyDescent="0.25">
      <c r="A147" s="20" t="s">
        <v>139</v>
      </c>
      <c r="B147" s="20">
        <v>610</v>
      </c>
      <c r="C147" s="20" t="s">
        <v>72</v>
      </c>
      <c r="D147" s="20" t="s">
        <v>57</v>
      </c>
      <c r="E147" s="23" t="s">
        <v>782</v>
      </c>
      <c r="F147" s="24">
        <v>1130</v>
      </c>
      <c r="G147" s="24">
        <v>980</v>
      </c>
      <c r="H147" s="24">
        <v>930</v>
      </c>
      <c r="I147" s="24"/>
      <c r="J147" s="24"/>
      <c r="K147" s="24"/>
      <c r="L147" s="42">
        <f t="shared" si="92"/>
        <v>1130</v>
      </c>
      <c r="M147" s="42">
        <f t="shared" si="93"/>
        <v>980</v>
      </c>
      <c r="N147" s="42">
        <f t="shared" si="94"/>
        <v>930</v>
      </c>
      <c r="O147" s="48"/>
      <c r="P147" s="48"/>
      <c r="Q147" s="48"/>
      <c r="R147" s="45">
        <f t="shared" si="142"/>
        <v>1130</v>
      </c>
      <c r="S147" s="45">
        <f t="shared" si="143"/>
        <v>980</v>
      </c>
      <c r="T147" s="45">
        <f t="shared" si="144"/>
        <v>930</v>
      </c>
      <c r="U147" s="48"/>
    </row>
    <row r="148" spans="1:21" x14ac:dyDescent="0.25">
      <c r="A148" s="20" t="s">
        <v>139</v>
      </c>
      <c r="B148" s="20" t="s">
        <v>420</v>
      </c>
      <c r="C148" s="20"/>
      <c r="D148" s="20"/>
      <c r="E148" s="23" t="s">
        <v>744</v>
      </c>
      <c r="F148" s="24">
        <f>F149+F150</f>
        <v>123651</v>
      </c>
      <c r="G148" s="24">
        <f t="shared" ref="G148:K148" si="150">G149+G150</f>
        <v>151350.79999999999</v>
      </c>
      <c r="H148" s="24">
        <f t="shared" si="150"/>
        <v>165605.6</v>
      </c>
      <c r="I148" s="24">
        <f t="shared" si="150"/>
        <v>0</v>
      </c>
      <c r="J148" s="24">
        <f t="shared" si="150"/>
        <v>0</v>
      </c>
      <c r="K148" s="24">
        <f t="shared" si="150"/>
        <v>0</v>
      </c>
      <c r="L148" s="42">
        <f t="shared" si="92"/>
        <v>123651</v>
      </c>
      <c r="M148" s="42">
        <f t="shared" si="93"/>
        <v>151350.79999999999</v>
      </c>
      <c r="N148" s="42">
        <f t="shared" si="94"/>
        <v>165605.6</v>
      </c>
      <c r="O148" s="48">
        <f t="shared" ref="O148:P148" si="151">O149+O150</f>
        <v>0</v>
      </c>
      <c r="P148" s="48">
        <f t="shared" si="151"/>
        <v>0</v>
      </c>
      <c r="Q148" s="48">
        <f t="shared" ref="Q148" si="152">Q149+Q150</f>
        <v>0</v>
      </c>
      <c r="R148" s="45">
        <f t="shared" si="142"/>
        <v>123651</v>
      </c>
      <c r="S148" s="45">
        <f t="shared" si="143"/>
        <v>151350.79999999999</v>
      </c>
      <c r="T148" s="45">
        <f t="shared" si="144"/>
        <v>165605.6</v>
      </c>
      <c r="U148" s="48">
        <f t="shared" ref="U148" si="153">U149+U150</f>
        <v>0</v>
      </c>
    </row>
    <row r="149" spans="1:21" x14ac:dyDescent="0.25">
      <c r="A149" s="20" t="s">
        <v>139</v>
      </c>
      <c r="B149" s="20">
        <v>620</v>
      </c>
      <c r="C149" s="20" t="s">
        <v>12</v>
      </c>
      <c r="D149" s="20" t="s">
        <v>73</v>
      </c>
      <c r="E149" s="23" t="s">
        <v>771</v>
      </c>
      <c r="F149" s="24">
        <v>118051</v>
      </c>
      <c r="G149" s="24">
        <v>147950.79999999999</v>
      </c>
      <c r="H149" s="24">
        <v>161605.6</v>
      </c>
      <c r="I149" s="24"/>
      <c r="J149" s="24"/>
      <c r="K149" s="24"/>
      <c r="L149" s="42">
        <f t="shared" si="92"/>
        <v>118051</v>
      </c>
      <c r="M149" s="42">
        <f t="shared" si="93"/>
        <v>147950.79999999999</v>
      </c>
      <c r="N149" s="42">
        <f t="shared" si="94"/>
        <v>161605.6</v>
      </c>
      <c r="O149" s="48"/>
      <c r="P149" s="48"/>
      <c r="Q149" s="48"/>
      <c r="R149" s="45">
        <f t="shared" si="142"/>
        <v>118051</v>
      </c>
      <c r="S149" s="45">
        <f t="shared" si="143"/>
        <v>147950.79999999999</v>
      </c>
      <c r="T149" s="45">
        <f t="shared" si="144"/>
        <v>161605.6</v>
      </c>
      <c r="U149" s="48"/>
    </row>
    <row r="150" spans="1:21" x14ac:dyDescent="0.25">
      <c r="A150" s="20" t="s">
        <v>139</v>
      </c>
      <c r="B150" s="20">
        <v>620</v>
      </c>
      <c r="C150" s="20" t="s">
        <v>72</v>
      </c>
      <c r="D150" s="20" t="s">
        <v>57</v>
      </c>
      <c r="E150" s="23" t="s">
        <v>782</v>
      </c>
      <c r="F150" s="24">
        <v>5600</v>
      </c>
      <c r="G150" s="24">
        <v>3400</v>
      </c>
      <c r="H150" s="24">
        <v>4000</v>
      </c>
      <c r="I150" s="24"/>
      <c r="J150" s="24"/>
      <c r="K150" s="24"/>
      <c r="L150" s="42">
        <f t="shared" si="92"/>
        <v>5600</v>
      </c>
      <c r="M150" s="42">
        <f t="shared" si="93"/>
        <v>3400</v>
      </c>
      <c r="N150" s="42">
        <f t="shared" si="94"/>
        <v>4000</v>
      </c>
      <c r="O150" s="48"/>
      <c r="P150" s="48"/>
      <c r="Q150" s="48"/>
      <c r="R150" s="45">
        <f t="shared" si="142"/>
        <v>5600</v>
      </c>
      <c r="S150" s="45">
        <f t="shared" si="143"/>
        <v>3400</v>
      </c>
      <c r="T150" s="45">
        <f t="shared" si="144"/>
        <v>4000</v>
      </c>
      <c r="U150" s="48"/>
    </row>
    <row r="151" spans="1:21" ht="110.25" x14ac:dyDescent="0.25">
      <c r="A151" s="20" t="s">
        <v>154</v>
      </c>
      <c r="B151" s="20"/>
      <c r="C151" s="20"/>
      <c r="D151" s="20"/>
      <c r="E151" s="23" t="s">
        <v>806</v>
      </c>
      <c r="F151" s="24">
        <f>F152</f>
        <v>1333.5</v>
      </c>
      <c r="G151" s="24">
        <f t="shared" ref="G151:U153" si="154">G152</f>
        <v>1410.8</v>
      </c>
      <c r="H151" s="24">
        <f t="shared" si="154"/>
        <v>1503.9</v>
      </c>
      <c r="I151" s="24">
        <f t="shared" si="154"/>
        <v>0</v>
      </c>
      <c r="J151" s="24">
        <f t="shared" si="154"/>
        <v>0</v>
      </c>
      <c r="K151" s="24">
        <f t="shared" si="154"/>
        <v>0</v>
      </c>
      <c r="L151" s="42">
        <f t="shared" si="92"/>
        <v>1333.5</v>
      </c>
      <c r="M151" s="42">
        <f t="shared" si="93"/>
        <v>1410.8</v>
      </c>
      <c r="N151" s="42">
        <f t="shared" si="94"/>
        <v>1503.9</v>
      </c>
      <c r="O151" s="48">
        <f t="shared" si="154"/>
        <v>-11.1</v>
      </c>
      <c r="P151" s="48">
        <f t="shared" si="154"/>
        <v>-15.7</v>
      </c>
      <c r="Q151" s="48">
        <f t="shared" si="154"/>
        <v>-22.5</v>
      </c>
      <c r="R151" s="45">
        <f t="shared" si="142"/>
        <v>1322.4</v>
      </c>
      <c r="S151" s="45">
        <f t="shared" si="143"/>
        <v>1395.1</v>
      </c>
      <c r="T151" s="45">
        <f t="shared" si="144"/>
        <v>1481.4</v>
      </c>
      <c r="U151" s="48">
        <f t="shared" si="154"/>
        <v>0</v>
      </c>
    </row>
    <row r="152" spans="1:21" ht="47.25" x14ac:dyDescent="0.25">
      <c r="A152" s="20" t="s">
        <v>154</v>
      </c>
      <c r="B152" s="20" t="s">
        <v>55</v>
      </c>
      <c r="C152" s="20"/>
      <c r="D152" s="20"/>
      <c r="E152" s="39" t="s">
        <v>742</v>
      </c>
      <c r="F152" s="24">
        <f>F153</f>
        <v>1333.5</v>
      </c>
      <c r="G152" s="24">
        <f t="shared" si="154"/>
        <v>1410.8</v>
      </c>
      <c r="H152" s="24">
        <f t="shared" si="154"/>
        <v>1503.9</v>
      </c>
      <c r="I152" s="24">
        <f t="shared" si="154"/>
        <v>0</v>
      </c>
      <c r="J152" s="24">
        <f t="shared" si="154"/>
        <v>0</v>
      </c>
      <c r="K152" s="24">
        <f t="shared" si="154"/>
        <v>0</v>
      </c>
      <c r="L152" s="42">
        <f t="shared" si="92"/>
        <v>1333.5</v>
      </c>
      <c r="M152" s="42">
        <f t="shared" si="93"/>
        <v>1410.8</v>
      </c>
      <c r="N152" s="42">
        <f t="shared" si="94"/>
        <v>1503.9</v>
      </c>
      <c r="O152" s="48">
        <f t="shared" si="154"/>
        <v>-11.1</v>
      </c>
      <c r="P152" s="48">
        <f t="shared" si="154"/>
        <v>-15.7</v>
      </c>
      <c r="Q152" s="48">
        <f t="shared" si="154"/>
        <v>-22.5</v>
      </c>
      <c r="R152" s="45">
        <f t="shared" si="142"/>
        <v>1322.4</v>
      </c>
      <c r="S152" s="45">
        <f t="shared" si="143"/>
        <v>1395.1</v>
      </c>
      <c r="T152" s="45">
        <f t="shared" si="144"/>
        <v>1481.4</v>
      </c>
      <c r="U152" s="48">
        <f t="shared" si="154"/>
        <v>0</v>
      </c>
    </row>
    <row r="153" spans="1:21" x14ac:dyDescent="0.25">
      <c r="A153" s="20" t="s">
        <v>154</v>
      </c>
      <c r="B153" s="20" t="s">
        <v>420</v>
      </c>
      <c r="C153" s="20"/>
      <c r="D153" s="20"/>
      <c r="E153" s="23" t="s">
        <v>744</v>
      </c>
      <c r="F153" s="24">
        <f>F154</f>
        <v>1333.5</v>
      </c>
      <c r="G153" s="24">
        <f t="shared" si="154"/>
        <v>1410.8</v>
      </c>
      <c r="H153" s="24">
        <f t="shared" si="154"/>
        <v>1503.9</v>
      </c>
      <c r="I153" s="24">
        <f t="shared" si="154"/>
        <v>0</v>
      </c>
      <c r="J153" s="24">
        <f t="shared" si="154"/>
        <v>0</v>
      </c>
      <c r="K153" s="24">
        <f t="shared" si="154"/>
        <v>0</v>
      </c>
      <c r="L153" s="42">
        <f t="shared" si="92"/>
        <v>1333.5</v>
      </c>
      <c r="M153" s="42">
        <f t="shared" si="93"/>
        <v>1410.8</v>
      </c>
      <c r="N153" s="42">
        <f t="shared" si="94"/>
        <v>1503.9</v>
      </c>
      <c r="O153" s="48">
        <f t="shared" si="154"/>
        <v>-11.1</v>
      </c>
      <c r="P153" s="48">
        <f t="shared" si="154"/>
        <v>-15.7</v>
      </c>
      <c r="Q153" s="48">
        <f t="shared" si="154"/>
        <v>-22.5</v>
      </c>
      <c r="R153" s="45">
        <f t="shared" si="142"/>
        <v>1322.4</v>
      </c>
      <c r="S153" s="45">
        <f t="shared" si="143"/>
        <v>1395.1</v>
      </c>
      <c r="T153" s="45">
        <f t="shared" si="144"/>
        <v>1481.4</v>
      </c>
      <c r="U153" s="48">
        <f t="shared" si="154"/>
        <v>0</v>
      </c>
    </row>
    <row r="154" spans="1:21" x14ac:dyDescent="0.25">
      <c r="A154" s="20" t="s">
        <v>154</v>
      </c>
      <c r="B154" s="20">
        <v>620</v>
      </c>
      <c r="C154" s="20" t="s">
        <v>72</v>
      </c>
      <c r="D154" s="20" t="s">
        <v>57</v>
      </c>
      <c r="E154" s="23" t="s">
        <v>782</v>
      </c>
      <c r="F154" s="24">
        <v>1333.5</v>
      </c>
      <c r="G154" s="24">
        <v>1410.8</v>
      </c>
      <c r="H154" s="24">
        <v>1503.9</v>
      </c>
      <c r="I154" s="24"/>
      <c r="J154" s="24"/>
      <c r="K154" s="24"/>
      <c r="L154" s="42">
        <f t="shared" ref="L154:L217" si="155">F154+I154</f>
        <v>1333.5</v>
      </c>
      <c r="M154" s="42">
        <f t="shared" ref="M154:M217" si="156">G154+J154</f>
        <v>1410.8</v>
      </c>
      <c r="N154" s="42">
        <f t="shared" ref="N154:N217" si="157">H154+K154</f>
        <v>1503.9</v>
      </c>
      <c r="O154" s="48">
        <v>-11.1</v>
      </c>
      <c r="P154" s="48">
        <v>-15.7</v>
      </c>
      <c r="Q154" s="48">
        <v>-22.5</v>
      </c>
      <c r="R154" s="45">
        <f t="shared" si="142"/>
        <v>1322.4</v>
      </c>
      <c r="S154" s="45">
        <f t="shared" si="143"/>
        <v>1395.1</v>
      </c>
      <c r="T154" s="45">
        <f t="shared" si="144"/>
        <v>1481.4</v>
      </c>
      <c r="U154" s="48"/>
    </row>
    <row r="155" spans="1:21" ht="31.5" x14ac:dyDescent="0.25">
      <c r="A155" s="20" t="s">
        <v>155</v>
      </c>
      <c r="B155" s="20"/>
      <c r="C155" s="20"/>
      <c r="D155" s="20"/>
      <c r="E155" s="23" t="s">
        <v>452</v>
      </c>
      <c r="F155" s="24">
        <f>F156</f>
        <v>25556.6</v>
      </c>
      <c r="G155" s="24">
        <f t="shared" ref="G155:U155" si="158">G156</f>
        <v>27137.4</v>
      </c>
      <c r="H155" s="24">
        <f t="shared" si="158"/>
        <v>28846.6</v>
      </c>
      <c r="I155" s="24">
        <f t="shared" si="158"/>
        <v>0</v>
      </c>
      <c r="J155" s="24">
        <f t="shared" si="158"/>
        <v>0</v>
      </c>
      <c r="K155" s="24">
        <f t="shared" si="158"/>
        <v>0</v>
      </c>
      <c r="L155" s="42">
        <f t="shared" si="155"/>
        <v>25556.6</v>
      </c>
      <c r="M155" s="42">
        <f t="shared" si="156"/>
        <v>27137.4</v>
      </c>
      <c r="N155" s="42">
        <f t="shared" si="157"/>
        <v>28846.6</v>
      </c>
      <c r="O155" s="48">
        <f t="shared" si="158"/>
        <v>-58.4</v>
      </c>
      <c r="P155" s="48">
        <f t="shared" si="158"/>
        <v>-149.4</v>
      </c>
      <c r="Q155" s="48">
        <f t="shared" si="158"/>
        <v>-256.89999999999998</v>
      </c>
      <c r="R155" s="45">
        <f t="shared" si="142"/>
        <v>25498.199999999997</v>
      </c>
      <c r="S155" s="45">
        <f t="shared" si="143"/>
        <v>26988</v>
      </c>
      <c r="T155" s="45">
        <f t="shared" si="144"/>
        <v>28589.699999999997</v>
      </c>
      <c r="U155" s="48">
        <f t="shared" si="158"/>
        <v>0</v>
      </c>
    </row>
    <row r="156" spans="1:21" ht="47.25" x14ac:dyDescent="0.25">
      <c r="A156" s="20" t="s">
        <v>155</v>
      </c>
      <c r="B156" s="20" t="s">
        <v>55</v>
      </c>
      <c r="C156" s="20"/>
      <c r="D156" s="20"/>
      <c r="E156" s="39" t="s">
        <v>742</v>
      </c>
      <c r="F156" s="24">
        <f>F157+F159</f>
        <v>25556.6</v>
      </c>
      <c r="G156" s="24">
        <f t="shared" ref="G156:K156" si="159">G157+G159</f>
        <v>27137.4</v>
      </c>
      <c r="H156" s="24">
        <f t="shared" si="159"/>
        <v>28846.6</v>
      </c>
      <c r="I156" s="24">
        <f t="shared" si="159"/>
        <v>0</v>
      </c>
      <c r="J156" s="24">
        <f t="shared" si="159"/>
        <v>0</v>
      </c>
      <c r="K156" s="24">
        <f t="shared" si="159"/>
        <v>0</v>
      </c>
      <c r="L156" s="42">
        <f t="shared" si="155"/>
        <v>25556.6</v>
      </c>
      <c r="M156" s="42">
        <f t="shared" si="156"/>
        <v>27137.4</v>
      </c>
      <c r="N156" s="42">
        <f t="shared" si="157"/>
        <v>28846.6</v>
      </c>
      <c r="O156" s="48">
        <f t="shared" ref="O156:P156" si="160">O157+O159</f>
        <v>-58.4</v>
      </c>
      <c r="P156" s="48">
        <f t="shared" si="160"/>
        <v>-149.4</v>
      </c>
      <c r="Q156" s="48">
        <f t="shared" ref="Q156" si="161">Q157+Q159</f>
        <v>-256.89999999999998</v>
      </c>
      <c r="R156" s="45">
        <f t="shared" si="142"/>
        <v>25498.199999999997</v>
      </c>
      <c r="S156" s="45">
        <f t="shared" si="143"/>
        <v>26988</v>
      </c>
      <c r="T156" s="45">
        <f t="shared" si="144"/>
        <v>28589.699999999997</v>
      </c>
      <c r="U156" s="48">
        <f t="shared" ref="U156" si="162">U157+U159</f>
        <v>0</v>
      </c>
    </row>
    <row r="157" spans="1:21" x14ac:dyDescent="0.25">
      <c r="A157" s="20" t="s">
        <v>155</v>
      </c>
      <c r="B157" s="20" t="s">
        <v>419</v>
      </c>
      <c r="C157" s="20"/>
      <c r="D157" s="20"/>
      <c r="E157" s="39" t="s">
        <v>743</v>
      </c>
      <c r="F157" s="24">
        <f>F158</f>
        <v>3878.5</v>
      </c>
      <c r="G157" s="24">
        <f t="shared" ref="G157:U157" si="163">G158</f>
        <v>3878.5</v>
      </c>
      <c r="H157" s="24">
        <f t="shared" si="163"/>
        <v>3878.5</v>
      </c>
      <c r="I157" s="24">
        <f t="shared" si="163"/>
        <v>0</v>
      </c>
      <c r="J157" s="24">
        <f t="shared" si="163"/>
        <v>0</v>
      </c>
      <c r="K157" s="24">
        <f t="shared" si="163"/>
        <v>0</v>
      </c>
      <c r="L157" s="42">
        <f t="shared" si="155"/>
        <v>3878.5</v>
      </c>
      <c r="M157" s="42">
        <f t="shared" si="156"/>
        <v>3878.5</v>
      </c>
      <c r="N157" s="42">
        <f t="shared" si="157"/>
        <v>3878.5</v>
      </c>
      <c r="O157" s="48">
        <f t="shared" si="163"/>
        <v>0</v>
      </c>
      <c r="P157" s="48">
        <f t="shared" si="163"/>
        <v>0</v>
      </c>
      <c r="Q157" s="48">
        <f t="shared" si="163"/>
        <v>0</v>
      </c>
      <c r="R157" s="45">
        <f t="shared" si="142"/>
        <v>3878.5</v>
      </c>
      <c r="S157" s="45">
        <f t="shared" si="143"/>
        <v>3878.5</v>
      </c>
      <c r="T157" s="45">
        <f t="shared" si="144"/>
        <v>3878.5</v>
      </c>
      <c r="U157" s="48">
        <f t="shared" si="163"/>
        <v>0</v>
      </c>
    </row>
    <row r="158" spans="1:21" x14ac:dyDescent="0.25">
      <c r="A158" s="20" t="s">
        <v>155</v>
      </c>
      <c r="B158" s="20">
        <v>610</v>
      </c>
      <c r="C158" s="20" t="s">
        <v>72</v>
      </c>
      <c r="D158" s="20" t="s">
        <v>57</v>
      </c>
      <c r="E158" s="23" t="s">
        <v>782</v>
      </c>
      <c r="F158" s="24">
        <v>3878.5</v>
      </c>
      <c r="G158" s="24">
        <v>3878.5</v>
      </c>
      <c r="H158" s="24">
        <v>3878.5</v>
      </c>
      <c r="I158" s="24"/>
      <c r="J158" s="24"/>
      <c r="K158" s="24"/>
      <c r="L158" s="42">
        <f t="shared" si="155"/>
        <v>3878.5</v>
      </c>
      <c r="M158" s="42">
        <f t="shared" si="156"/>
        <v>3878.5</v>
      </c>
      <c r="N158" s="42">
        <f t="shared" si="157"/>
        <v>3878.5</v>
      </c>
      <c r="O158" s="48"/>
      <c r="P158" s="48"/>
      <c r="Q158" s="48"/>
      <c r="R158" s="45">
        <f t="shared" si="142"/>
        <v>3878.5</v>
      </c>
      <c r="S158" s="45">
        <f t="shared" si="143"/>
        <v>3878.5</v>
      </c>
      <c r="T158" s="45">
        <f t="shared" si="144"/>
        <v>3878.5</v>
      </c>
      <c r="U158" s="48"/>
    </row>
    <row r="159" spans="1:21" x14ac:dyDescent="0.25">
      <c r="A159" s="20" t="s">
        <v>155</v>
      </c>
      <c r="B159" s="20" t="s">
        <v>420</v>
      </c>
      <c r="C159" s="20"/>
      <c r="D159" s="20"/>
      <c r="E159" s="23" t="s">
        <v>744</v>
      </c>
      <c r="F159" s="24">
        <f>F160</f>
        <v>21678.1</v>
      </c>
      <c r="G159" s="24">
        <f t="shared" ref="G159:U159" si="164">G160</f>
        <v>23258.9</v>
      </c>
      <c r="H159" s="24">
        <f t="shared" si="164"/>
        <v>24968.1</v>
      </c>
      <c r="I159" s="24">
        <f t="shared" si="164"/>
        <v>0</v>
      </c>
      <c r="J159" s="24">
        <f t="shared" si="164"/>
        <v>0</v>
      </c>
      <c r="K159" s="24">
        <f t="shared" si="164"/>
        <v>0</v>
      </c>
      <c r="L159" s="42">
        <f t="shared" si="155"/>
        <v>21678.1</v>
      </c>
      <c r="M159" s="42">
        <f t="shared" si="156"/>
        <v>23258.9</v>
      </c>
      <c r="N159" s="42">
        <f t="shared" si="157"/>
        <v>24968.1</v>
      </c>
      <c r="O159" s="48">
        <f t="shared" si="164"/>
        <v>-58.4</v>
      </c>
      <c r="P159" s="48">
        <f t="shared" si="164"/>
        <v>-149.4</v>
      </c>
      <c r="Q159" s="48">
        <f t="shared" si="164"/>
        <v>-256.89999999999998</v>
      </c>
      <c r="R159" s="45">
        <f t="shared" si="142"/>
        <v>21619.699999999997</v>
      </c>
      <c r="S159" s="45">
        <f t="shared" si="143"/>
        <v>23109.5</v>
      </c>
      <c r="T159" s="45">
        <f t="shared" si="144"/>
        <v>24711.199999999997</v>
      </c>
      <c r="U159" s="48">
        <f t="shared" si="164"/>
        <v>0</v>
      </c>
    </row>
    <row r="160" spans="1:21" x14ac:dyDescent="0.25">
      <c r="A160" s="20" t="s">
        <v>155</v>
      </c>
      <c r="B160" s="20">
        <v>620</v>
      </c>
      <c r="C160" s="20" t="s">
        <v>72</v>
      </c>
      <c r="D160" s="20" t="s">
        <v>57</v>
      </c>
      <c r="E160" s="23" t="s">
        <v>782</v>
      </c>
      <c r="F160" s="24">
        <v>21678.1</v>
      </c>
      <c r="G160" s="24">
        <v>23258.9</v>
      </c>
      <c r="H160" s="24">
        <v>24968.1</v>
      </c>
      <c r="I160" s="24"/>
      <c r="J160" s="24"/>
      <c r="K160" s="24"/>
      <c r="L160" s="42">
        <f t="shared" si="155"/>
        <v>21678.1</v>
      </c>
      <c r="M160" s="42">
        <f t="shared" si="156"/>
        <v>23258.9</v>
      </c>
      <c r="N160" s="42">
        <f t="shared" si="157"/>
        <v>24968.1</v>
      </c>
      <c r="O160" s="48">
        <v>-58.4</v>
      </c>
      <c r="P160" s="48">
        <v>-149.4</v>
      </c>
      <c r="Q160" s="48">
        <v>-256.89999999999998</v>
      </c>
      <c r="R160" s="45">
        <f t="shared" si="142"/>
        <v>21619.699999999997</v>
      </c>
      <c r="S160" s="45">
        <f t="shared" si="143"/>
        <v>23109.5</v>
      </c>
      <c r="T160" s="45">
        <f t="shared" si="144"/>
        <v>24711.199999999997</v>
      </c>
      <c r="U160" s="48"/>
    </row>
    <row r="161" spans="1:21" ht="31.5" x14ac:dyDescent="0.25">
      <c r="A161" s="20" t="s">
        <v>156</v>
      </c>
      <c r="B161" s="20"/>
      <c r="C161" s="20"/>
      <c r="D161" s="20"/>
      <c r="E161" s="23" t="s">
        <v>453</v>
      </c>
      <c r="F161" s="24">
        <f>F162</f>
        <v>42961.4</v>
      </c>
      <c r="G161" s="24">
        <f t="shared" ref="G161:U161" si="165">G162</f>
        <v>45663.4</v>
      </c>
      <c r="H161" s="24">
        <f t="shared" si="165"/>
        <v>48500.800000000003</v>
      </c>
      <c r="I161" s="24">
        <f t="shared" si="165"/>
        <v>0</v>
      </c>
      <c r="J161" s="24">
        <f t="shared" si="165"/>
        <v>0</v>
      </c>
      <c r="K161" s="24">
        <f t="shared" si="165"/>
        <v>0</v>
      </c>
      <c r="L161" s="42">
        <f t="shared" si="155"/>
        <v>42961.4</v>
      </c>
      <c r="M161" s="42">
        <f t="shared" si="156"/>
        <v>45663.4</v>
      </c>
      <c r="N161" s="42">
        <f t="shared" si="157"/>
        <v>48500.800000000003</v>
      </c>
      <c r="O161" s="48">
        <f t="shared" si="165"/>
        <v>-80.2</v>
      </c>
      <c r="P161" s="48">
        <f t="shared" si="165"/>
        <v>-235.6</v>
      </c>
      <c r="Q161" s="48">
        <f t="shared" si="165"/>
        <v>-411.1</v>
      </c>
      <c r="R161" s="45">
        <f t="shared" si="142"/>
        <v>42881.200000000004</v>
      </c>
      <c r="S161" s="45">
        <f t="shared" si="143"/>
        <v>45427.8</v>
      </c>
      <c r="T161" s="45">
        <f t="shared" si="144"/>
        <v>48089.700000000004</v>
      </c>
      <c r="U161" s="48">
        <f t="shared" si="165"/>
        <v>0</v>
      </c>
    </row>
    <row r="162" spans="1:21" ht="47.25" x14ac:dyDescent="0.25">
      <c r="A162" s="20" t="s">
        <v>156</v>
      </c>
      <c r="B162" s="20" t="s">
        <v>55</v>
      </c>
      <c r="C162" s="20"/>
      <c r="D162" s="20"/>
      <c r="E162" s="39" t="s">
        <v>742</v>
      </c>
      <c r="F162" s="24">
        <f>F163+F165</f>
        <v>42961.4</v>
      </c>
      <c r="G162" s="24">
        <f t="shared" ref="G162:K162" si="166">G163+G165</f>
        <v>45663.4</v>
      </c>
      <c r="H162" s="24">
        <f t="shared" si="166"/>
        <v>48500.800000000003</v>
      </c>
      <c r="I162" s="24">
        <f t="shared" si="166"/>
        <v>0</v>
      </c>
      <c r="J162" s="24">
        <f t="shared" si="166"/>
        <v>0</v>
      </c>
      <c r="K162" s="24">
        <f t="shared" si="166"/>
        <v>0</v>
      </c>
      <c r="L162" s="42">
        <f t="shared" si="155"/>
        <v>42961.4</v>
      </c>
      <c r="M162" s="42">
        <f t="shared" si="156"/>
        <v>45663.4</v>
      </c>
      <c r="N162" s="42">
        <f t="shared" si="157"/>
        <v>48500.800000000003</v>
      </c>
      <c r="O162" s="48">
        <f t="shared" ref="O162:P162" si="167">O163+O165</f>
        <v>-80.2</v>
      </c>
      <c r="P162" s="48">
        <f t="shared" si="167"/>
        <v>-235.6</v>
      </c>
      <c r="Q162" s="48">
        <f t="shared" ref="Q162" si="168">Q163+Q165</f>
        <v>-411.1</v>
      </c>
      <c r="R162" s="45">
        <f t="shared" si="142"/>
        <v>42881.200000000004</v>
      </c>
      <c r="S162" s="45">
        <f t="shared" si="143"/>
        <v>45427.8</v>
      </c>
      <c r="T162" s="45">
        <f t="shared" si="144"/>
        <v>48089.700000000004</v>
      </c>
      <c r="U162" s="48">
        <f t="shared" ref="U162" si="169">U163+U165</f>
        <v>0</v>
      </c>
    </row>
    <row r="163" spans="1:21" x14ac:dyDescent="0.25">
      <c r="A163" s="20" t="s">
        <v>156</v>
      </c>
      <c r="B163" s="20" t="s">
        <v>419</v>
      </c>
      <c r="C163" s="20"/>
      <c r="D163" s="20"/>
      <c r="E163" s="39" t="s">
        <v>743</v>
      </c>
      <c r="F163" s="24">
        <f>F164</f>
        <v>4010</v>
      </c>
      <c r="G163" s="24">
        <f t="shared" ref="G163:U163" si="170">G164</f>
        <v>4010</v>
      </c>
      <c r="H163" s="24">
        <f t="shared" si="170"/>
        <v>4010</v>
      </c>
      <c r="I163" s="24">
        <f t="shared" si="170"/>
        <v>0</v>
      </c>
      <c r="J163" s="24">
        <f t="shared" si="170"/>
        <v>0</v>
      </c>
      <c r="K163" s="24">
        <f t="shared" si="170"/>
        <v>0</v>
      </c>
      <c r="L163" s="42">
        <f t="shared" si="155"/>
        <v>4010</v>
      </c>
      <c r="M163" s="42">
        <f t="shared" si="156"/>
        <v>4010</v>
      </c>
      <c r="N163" s="42">
        <f t="shared" si="157"/>
        <v>4010</v>
      </c>
      <c r="O163" s="48">
        <f t="shared" si="170"/>
        <v>-80.2</v>
      </c>
      <c r="P163" s="48">
        <f t="shared" si="170"/>
        <v>-235.6</v>
      </c>
      <c r="Q163" s="48">
        <f t="shared" si="170"/>
        <v>-411.1</v>
      </c>
      <c r="R163" s="45">
        <f t="shared" si="142"/>
        <v>3929.8</v>
      </c>
      <c r="S163" s="45">
        <f t="shared" si="143"/>
        <v>3774.4</v>
      </c>
      <c r="T163" s="45">
        <f t="shared" si="144"/>
        <v>3598.9</v>
      </c>
      <c r="U163" s="48">
        <f t="shared" si="170"/>
        <v>0</v>
      </c>
    </row>
    <row r="164" spans="1:21" x14ac:dyDescent="0.25">
      <c r="A164" s="20" t="s">
        <v>156</v>
      </c>
      <c r="B164" s="20">
        <v>610</v>
      </c>
      <c r="C164" s="20" t="s">
        <v>72</v>
      </c>
      <c r="D164" s="20" t="s">
        <v>57</v>
      </c>
      <c r="E164" s="23" t="s">
        <v>782</v>
      </c>
      <c r="F164" s="24">
        <v>4010</v>
      </c>
      <c r="G164" s="24">
        <v>4010</v>
      </c>
      <c r="H164" s="24">
        <v>4010</v>
      </c>
      <c r="I164" s="24"/>
      <c r="J164" s="24"/>
      <c r="K164" s="24"/>
      <c r="L164" s="42">
        <f t="shared" si="155"/>
        <v>4010</v>
      </c>
      <c r="M164" s="42">
        <f t="shared" si="156"/>
        <v>4010</v>
      </c>
      <c r="N164" s="42">
        <f t="shared" si="157"/>
        <v>4010</v>
      </c>
      <c r="O164" s="48">
        <v>-80.2</v>
      </c>
      <c r="P164" s="48">
        <v>-235.6</v>
      </c>
      <c r="Q164" s="48">
        <v>-411.1</v>
      </c>
      <c r="R164" s="45">
        <f t="shared" si="142"/>
        <v>3929.8</v>
      </c>
      <c r="S164" s="45">
        <f t="shared" si="143"/>
        <v>3774.4</v>
      </c>
      <c r="T164" s="45">
        <f t="shared" si="144"/>
        <v>3598.9</v>
      </c>
      <c r="U164" s="48"/>
    </row>
    <row r="165" spans="1:21" x14ac:dyDescent="0.25">
      <c r="A165" s="20" t="s">
        <v>156</v>
      </c>
      <c r="B165" s="20" t="s">
        <v>420</v>
      </c>
      <c r="C165" s="20"/>
      <c r="D165" s="20"/>
      <c r="E165" s="23" t="s">
        <v>744</v>
      </c>
      <c r="F165" s="24">
        <f>F166</f>
        <v>38951.4</v>
      </c>
      <c r="G165" s="24">
        <f t="shared" ref="G165:U165" si="171">G166</f>
        <v>41653.4</v>
      </c>
      <c r="H165" s="24">
        <f t="shared" si="171"/>
        <v>44490.8</v>
      </c>
      <c r="I165" s="24">
        <f t="shared" si="171"/>
        <v>0</v>
      </c>
      <c r="J165" s="24">
        <f t="shared" si="171"/>
        <v>0</v>
      </c>
      <c r="K165" s="24">
        <f t="shared" si="171"/>
        <v>0</v>
      </c>
      <c r="L165" s="42">
        <f t="shared" si="155"/>
        <v>38951.4</v>
      </c>
      <c r="M165" s="42">
        <f t="shared" si="156"/>
        <v>41653.4</v>
      </c>
      <c r="N165" s="42">
        <f t="shared" si="157"/>
        <v>44490.8</v>
      </c>
      <c r="O165" s="48">
        <f t="shared" si="171"/>
        <v>0</v>
      </c>
      <c r="P165" s="48">
        <f t="shared" si="171"/>
        <v>0</v>
      </c>
      <c r="Q165" s="48">
        <f t="shared" si="171"/>
        <v>0</v>
      </c>
      <c r="R165" s="45">
        <f t="shared" si="142"/>
        <v>38951.4</v>
      </c>
      <c r="S165" s="45">
        <f t="shared" si="143"/>
        <v>41653.4</v>
      </c>
      <c r="T165" s="45">
        <f t="shared" si="144"/>
        <v>44490.8</v>
      </c>
      <c r="U165" s="48">
        <f t="shared" si="171"/>
        <v>0</v>
      </c>
    </row>
    <row r="166" spans="1:21" x14ac:dyDescent="0.25">
      <c r="A166" s="20" t="s">
        <v>156</v>
      </c>
      <c r="B166" s="20">
        <v>620</v>
      </c>
      <c r="C166" s="20" t="s">
        <v>72</v>
      </c>
      <c r="D166" s="20" t="s">
        <v>57</v>
      </c>
      <c r="E166" s="23" t="s">
        <v>782</v>
      </c>
      <c r="F166" s="24">
        <v>38951.4</v>
      </c>
      <c r="G166" s="24">
        <v>41653.4</v>
      </c>
      <c r="H166" s="24">
        <v>44490.8</v>
      </c>
      <c r="I166" s="24"/>
      <c r="J166" s="24"/>
      <c r="K166" s="24"/>
      <c r="L166" s="42">
        <f t="shared" si="155"/>
        <v>38951.4</v>
      </c>
      <c r="M166" s="42">
        <f t="shared" si="156"/>
        <v>41653.4</v>
      </c>
      <c r="N166" s="42">
        <f t="shared" si="157"/>
        <v>44490.8</v>
      </c>
      <c r="O166" s="48"/>
      <c r="P166" s="48"/>
      <c r="Q166" s="48"/>
      <c r="R166" s="45">
        <f t="shared" si="142"/>
        <v>38951.4</v>
      </c>
      <c r="S166" s="45">
        <f t="shared" si="143"/>
        <v>41653.4</v>
      </c>
      <c r="T166" s="45">
        <f t="shared" si="144"/>
        <v>44490.8</v>
      </c>
      <c r="U166" s="48"/>
    </row>
    <row r="167" spans="1:21" ht="47.25" x14ac:dyDescent="0.25">
      <c r="A167" s="20" t="s">
        <v>140</v>
      </c>
      <c r="B167" s="20"/>
      <c r="C167" s="20"/>
      <c r="D167" s="20"/>
      <c r="E167" s="23" t="s">
        <v>454</v>
      </c>
      <c r="F167" s="24">
        <f>F168</f>
        <v>4569.8</v>
      </c>
      <c r="G167" s="24">
        <f t="shared" ref="G167:U169" si="172">G168</f>
        <v>5149.8999999999996</v>
      </c>
      <c r="H167" s="24">
        <f t="shared" si="172"/>
        <v>5294</v>
      </c>
      <c r="I167" s="24">
        <f t="shared" si="172"/>
        <v>0</v>
      </c>
      <c r="J167" s="24">
        <f t="shared" si="172"/>
        <v>0</v>
      </c>
      <c r="K167" s="24">
        <f t="shared" si="172"/>
        <v>0</v>
      </c>
      <c r="L167" s="42">
        <f t="shared" si="155"/>
        <v>4569.8</v>
      </c>
      <c r="M167" s="42">
        <f t="shared" si="156"/>
        <v>5149.8999999999996</v>
      </c>
      <c r="N167" s="42">
        <f t="shared" si="157"/>
        <v>5294</v>
      </c>
      <c r="O167" s="48">
        <f t="shared" si="172"/>
        <v>0</v>
      </c>
      <c r="P167" s="48">
        <f t="shared" si="172"/>
        <v>0</v>
      </c>
      <c r="Q167" s="48">
        <f t="shared" si="172"/>
        <v>0</v>
      </c>
      <c r="R167" s="45">
        <f t="shared" si="142"/>
        <v>4569.8</v>
      </c>
      <c r="S167" s="45">
        <f t="shared" si="143"/>
        <v>5149.8999999999996</v>
      </c>
      <c r="T167" s="45">
        <f t="shared" si="144"/>
        <v>5294</v>
      </c>
      <c r="U167" s="48">
        <f t="shared" si="172"/>
        <v>0</v>
      </c>
    </row>
    <row r="168" spans="1:21" ht="47.25" x14ac:dyDescent="0.25">
      <c r="A168" s="20" t="s">
        <v>140</v>
      </c>
      <c r="B168" s="20" t="s">
        <v>55</v>
      </c>
      <c r="C168" s="20"/>
      <c r="D168" s="20"/>
      <c r="E168" s="39" t="s">
        <v>742</v>
      </c>
      <c r="F168" s="24">
        <f>F169</f>
        <v>4569.8</v>
      </c>
      <c r="G168" s="24">
        <f t="shared" si="172"/>
        <v>5149.8999999999996</v>
      </c>
      <c r="H168" s="24">
        <f t="shared" si="172"/>
        <v>5294</v>
      </c>
      <c r="I168" s="24">
        <f t="shared" si="172"/>
        <v>0</v>
      </c>
      <c r="J168" s="24">
        <f t="shared" si="172"/>
        <v>0</v>
      </c>
      <c r="K168" s="24">
        <f t="shared" si="172"/>
        <v>0</v>
      </c>
      <c r="L168" s="42">
        <f t="shared" si="155"/>
        <v>4569.8</v>
      </c>
      <c r="M168" s="42">
        <f t="shared" si="156"/>
        <v>5149.8999999999996</v>
      </c>
      <c r="N168" s="42">
        <f t="shared" si="157"/>
        <v>5294</v>
      </c>
      <c r="O168" s="48">
        <f t="shared" si="172"/>
        <v>0</v>
      </c>
      <c r="P168" s="48">
        <f t="shared" si="172"/>
        <v>0</v>
      </c>
      <c r="Q168" s="48">
        <f t="shared" si="172"/>
        <v>0</v>
      </c>
      <c r="R168" s="45">
        <f t="shared" si="142"/>
        <v>4569.8</v>
      </c>
      <c r="S168" s="45">
        <f t="shared" si="143"/>
        <v>5149.8999999999996</v>
      </c>
      <c r="T168" s="45">
        <f t="shared" si="144"/>
        <v>5294</v>
      </c>
      <c r="U168" s="48">
        <f t="shared" si="172"/>
        <v>0</v>
      </c>
    </row>
    <row r="169" spans="1:21" ht="47.25" x14ac:dyDescent="0.25">
      <c r="A169" s="20" t="s">
        <v>140</v>
      </c>
      <c r="B169" s="20" t="s">
        <v>216</v>
      </c>
      <c r="C169" s="20"/>
      <c r="D169" s="20"/>
      <c r="E169" s="23" t="s">
        <v>745</v>
      </c>
      <c r="F169" s="24">
        <f>F170</f>
        <v>4569.8</v>
      </c>
      <c r="G169" s="24">
        <f t="shared" si="172"/>
        <v>5149.8999999999996</v>
      </c>
      <c r="H169" s="24">
        <f t="shared" si="172"/>
        <v>5294</v>
      </c>
      <c r="I169" s="24">
        <f t="shared" si="172"/>
        <v>0</v>
      </c>
      <c r="J169" s="24">
        <f t="shared" si="172"/>
        <v>0</v>
      </c>
      <c r="K169" s="24">
        <f t="shared" si="172"/>
        <v>0</v>
      </c>
      <c r="L169" s="42">
        <f t="shared" si="155"/>
        <v>4569.8</v>
      </c>
      <c r="M169" s="42">
        <f t="shared" si="156"/>
        <v>5149.8999999999996</v>
      </c>
      <c r="N169" s="42">
        <f t="shared" si="157"/>
        <v>5294</v>
      </c>
      <c r="O169" s="48">
        <f t="shared" si="172"/>
        <v>0</v>
      </c>
      <c r="P169" s="48">
        <f t="shared" si="172"/>
        <v>0</v>
      </c>
      <c r="Q169" s="48">
        <f t="shared" si="172"/>
        <v>0</v>
      </c>
      <c r="R169" s="45">
        <f t="shared" si="142"/>
        <v>4569.8</v>
      </c>
      <c r="S169" s="45">
        <f t="shared" si="143"/>
        <v>5149.8999999999996</v>
      </c>
      <c r="T169" s="45">
        <f t="shared" si="144"/>
        <v>5294</v>
      </c>
      <c r="U169" s="48">
        <f t="shared" si="172"/>
        <v>0</v>
      </c>
    </row>
    <row r="170" spans="1:21" x14ac:dyDescent="0.25">
      <c r="A170" s="20" t="s">
        <v>140</v>
      </c>
      <c r="B170" s="20">
        <v>630</v>
      </c>
      <c r="C170" s="20" t="s">
        <v>12</v>
      </c>
      <c r="D170" s="20" t="s">
        <v>73</v>
      </c>
      <c r="E170" s="23" t="s">
        <v>771</v>
      </c>
      <c r="F170" s="24">
        <v>4569.8</v>
      </c>
      <c r="G170" s="24">
        <v>5149.8999999999996</v>
      </c>
      <c r="H170" s="24">
        <v>5294</v>
      </c>
      <c r="I170" s="24"/>
      <c r="J170" s="24"/>
      <c r="K170" s="24"/>
      <c r="L170" s="42">
        <f t="shared" si="155"/>
        <v>4569.8</v>
      </c>
      <c r="M170" s="42">
        <f t="shared" si="156"/>
        <v>5149.8999999999996</v>
      </c>
      <c r="N170" s="42">
        <f t="shared" si="157"/>
        <v>5294</v>
      </c>
      <c r="O170" s="48"/>
      <c r="P170" s="48"/>
      <c r="Q170" s="48"/>
      <c r="R170" s="45">
        <f t="shared" si="142"/>
        <v>4569.8</v>
      </c>
      <c r="S170" s="45">
        <f t="shared" si="143"/>
        <v>5149.8999999999996</v>
      </c>
      <c r="T170" s="45">
        <f t="shared" si="144"/>
        <v>5294</v>
      </c>
      <c r="U170" s="48"/>
    </row>
    <row r="171" spans="1:21" ht="78.75" x14ac:dyDescent="0.25">
      <c r="A171" s="20" t="s">
        <v>141</v>
      </c>
      <c r="B171" s="20"/>
      <c r="C171" s="20"/>
      <c r="D171" s="20"/>
      <c r="E171" s="23" t="s">
        <v>455</v>
      </c>
      <c r="F171" s="24">
        <f>F172</f>
        <v>1275.3</v>
      </c>
      <c r="G171" s="24">
        <f t="shared" ref="G171:U173" si="173">G172</f>
        <v>1275.3</v>
      </c>
      <c r="H171" s="24">
        <f t="shared" si="173"/>
        <v>1275.3</v>
      </c>
      <c r="I171" s="24">
        <f t="shared" si="173"/>
        <v>0</v>
      </c>
      <c r="J171" s="24">
        <f t="shared" si="173"/>
        <v>0</v>
      </c>
      <c r="K171" s="24">
        <f t="shared" si="173"/>
        <v>0</v>
      </c>
      <c r="L171" s="42">
        <f t="shared" si="155"/>
        <v>1275.3</v>
      </c>
      <c r="M171" s="42">
        <f t="shared" si="156"/>
        <v>1275.3</v>
      </c>
      <c r="N171" s="42">
        <f t="shared" si="157"/>
        <v>1275.3</v>
      </c>
      <c r="O171" s="48">
        <f t="shared" si="173"/>
        <v>0</v>
      </c>
      <c r="P171" s="48">
        <f t="shared" si="173"/>
        <v>0</v>
      </c>
      <c r="Q171" s="48">
        <f t="shared" si="173"/>
        <v>0</v>
      </c>
      <c r="R171" s="45">
        <f t="shared" si="142"/>
        <v>1275.3</v>
      </c>
      <c r="S171" s="45">
        <f t="shared" si="143"/>
        <v>1275.3</v>
      </c>
      <c r="T171" s="45">
        <f t="shared" si="144"/>
        <v>1275.3</v>
      </c>
      <c r="U171" s="48">
        <f t="shared" si="173"/>
        <v>0</v>
      </c>
    </row>
    <row r="172" spans="1:21" ht="47.25" x14ac:dyDescent="0.25">
      <c r="A172" s="20" t="s">
        <v>141</v>
      </c>
      <c r="B172" s="20" t="s">
        <v>55</v>
      </c>
      <c r="C172" s="20"/>
      <c r="D172" s="20"/>
      <c r="E172" s="39" t="s">
        <v>742</v>
      </c>
      <c r="F172" s="24">
        <f>F173</f>
        <v>1275.3</v>
      </c>
      <c r="G172" s="24">
        <f t="shared" si="173"/>
        <v>1275.3</v>
      </c>
      <c r="H172" s="24">
        <f t="shared" si="173"/>
        <v>1275.3</v>
      </c>
      <c r="I172" s="24">
        <f t="shared" si="173"/>
        <v>0</v>
      </c>
      <c r="J172" s="24">
        <f t="shared" si="173"/>
        <v>0</v>
      </c>
      <c r="K172" s="24">
        <f t="shared" si="173"/>
        <v>0</v>
      </c>
      <c r="L172" s="42">
        <f t="shared" si="155"/>
        <v>1275.3</v>
      </c>
      <c r="M172" s="42">
        <f t="shared" si="156"/>
        <v>1275.3</v>
      </c>
      <c r="N172" s="42">
        <f t="shared" si="157"/>
        <v>1275.3</v>
      </c>
      <c r="O172" s="48">
        <f t="shared" si="173"/>
        <v>0</v>
      </c>
      <c r="P172" s="48">
        <f t="shared" si="173"/>
        <v>0</v>
      </c>
      <c r="Q172" s="48">
        <f t="shared" si="173"/>
        <v>0</v>
      </c>
      <c r="R172" s="45">
        <f t="shared" si="142"/>
        <v>1275.3</v>
      </c>
      <c r="S172" s="45">
        <f t="shared" si="143"/>
        <v>1275.3</v>
      </c>
      <c r="T172" s="45">
        <f t="shared" si="144"/>
        <v>1275.3</v>
      </c>
      <c r="U172" s="48">
        <f t="shared" si="173"/>
        <v>0</v>
      </c>
    </row>
    <row r="173" spans="1:21" x14ac:dyDescent="0.25">
      <c r="A173" s="20" t="s">
        <v>141</v>
      </c>
      <c r="B173" s="20" t="s">
        <v>420</v>
      </c>
      <c r="C173" s="20"/>
      <c r="D173" s="20"/>
      <c r="E173" s="23" t="s">
        <v>744</v>
      </c>
      <c r="F173" s="24">
        <f>F174</f>
        <v>1275.3</v>
      </c>
      <c r="G173" s="24">
        <f t="shared" si="173"/>
        <v>1275.3</v>
      </c>
      <c r="H173" s="24">
        <f t="shared" si="173"/>
        <v>1275.3</v>
      </c>
      <c r="I173" s="24">
        <f t="shared" si="173"/>
        <v>0</v>
      </c>
      <c r="J173" s="24">
        <f t="shared" si="173"/>
        <v>0</v>
      </c>
      <c r="K173" s="24">
        <f t="shared" si="173"/>
        <v>0</v>
      </c>
      <c r="L173" s="42">
        <f t="shared" si="155"/>
        <v>1275.3</v>
      </c>
      <c r="M173" s="42">
        <f t="shared" si="156"/>
        <v>1275.3</v>
      </c>
      <c r="N173" s="42">
        <f t="shared" si="157"/>
        <v>1275.3</v>
      </c>
      <c r="O173" s="48">
        <f t="shared" si="173"/>
        <v>0</v>
      </c>
      <c r="P173" s="48">
        <f t="shared" si="173"/>
        <v>0</v>
      </c>
      <c r="Q173" s="48">
        <f t="shared" si="173"/>
        <v>0</v>
      </c>
      <c r="R173" s="45">
        <f t="shared" si="142"/>
        <v>1275.3</v>
      </c>
      <c r="S173" s="45">
        <f t="shared" si="143"/>
        <v>1275.3</v>
      </c>
      <c r="T173" s="45">
        <f t="shared" si="144"/>
        <v>1275.3</v>
      </c>
      <c r="U173" s="48">
        <f t="shared" si="173"/>
        <v>0</v>
      </c>
    </row>
    <row r="174" spans="1:21" x14ac:dyDescent="0.25">
      <c r="A174" s="20" t="s">
        <v>141</v>
      </c>
      <c r="B174" s="20">
        <v>620</v>
      </c>
      <c r="C174" s="20" t="s">
        <v>12</v>
      </c>
      <c r="D174" s="20" t="s">
        <v>73</v>
      </c>
      <c r="E174" s="23" t="s">
        <v>771</v>
      </c>
      <c r="F174" s="24">
        <v>1275.3</v>
      </c>
      <c r="G174" s="24">
        <v>1275.3</v>
      </c>
      <c r="H174" s="24">
        <v>1275.3</v>
      </c>
      <c r="I174" s="24"/>
      <c r="J174" s="24"/>
      <c r="K174" s="24"/>
      <c r="L174" s="42">
        <f t="shared" si="155"/>
        <v>1275.3</v>
      </c>
      <c r="M174" s="42">
        <f t="shared" si="156"/>
        <v>1275.3</v>
      </c>
      <c r="N174" s="42">
        <f t="shared" si="157"/>
        <v>1275.3</v>
      </c>
      <c r="O174" s="48"/>
      <c r="P174" s="48"/>
      <c r="Q174" s="48"/>
      <c r="R174" s="45">
        <f t="shared" si="142"/>
        <v>1275.3</v>
      </c>
      <c r="S174" s="45">
        <f t="shared" si="143"/>
        <v>1275.3</v>
      </c>
      <c r="T174" s="45">
        <f t="shared" si="144"/>
        <v>1275.3</v>
      </c>
      <c r="U174" s="48"/>
    </row>
    <row r="175" spans="1:21" ht="78.75" x14ac:dyDescent="0.25">
      <c r="A175" s="20" t="s">
        <v>142</v>
      </c>
      <c r="B175" s="20"/>
      <c r="C175" s="20"/>
      <c r="D175" s="20"/>
      <c r="E175" s="23" t="s">
        <v>456</v>
      </c>
      <c r="F175" s="24">
        <f>F176</f>
        <v>898.9</v>
      </c>
      <c r="G175" s="24">
        <f t="shared" ref="G175:U177" si="174">G176</f>
        <v>0</v>
      </c>
      <c r="H175" s="24">
        <f t="shared" si="174"/>
        <v>0</v>
      </c>
      <c r="I175" s="24">
        <f t="shared" si="174"/>
        <v>0</v>
      </c>
      <c r="J175" s="24">
        <f t="shared" si="174"/>
        <v>0</v>
      </c>
      <c r="K175" s="24">
        <f t="shared" si="174"/>
        <v>0</v>
      </c>
      <c r="L175" s="42">
        <f t="shared" si="155"/>
        <v>898.9</v>
      </c>
      <c r="M175" s="42">
        <f t="shared" si="156"/>
        <v>0</v>
      </c>
      <c r="N175" s="42">
        <f t="shared" si="157"/>
        <v>0</v>
      </c>
      <c r="O175" s="48">
        <f t="shared" si="174"/>
        <v>0</v>
      </c>
      <c r="P175" s="48">
        <f t="shared" si="174"/>
        <v>0</v>
      </c>
      <c r="Q175" s="48">
        <f t="shared" si="174"/>
        <v>0</v>
      </c>
      <c r="R175" s="45">
        <f t="shared" si="142"/>
        <v>898.9</v>
      </c>
      <c r="S175" s="45">
        <f t="shared" si="143"/>
        <v>0</v>
      </c>
      <c r="T175" s="45">
        <f t="shared" si="144"/>
        <v>0</v>
      </c>
      <c r="U175" s="48">
        <f t="shared" si="174"/>
        <v>0</v>
      </c>
    </row>
    <row r="176" spans="1:21" ht="47.25" x14ac:dyDescent="0.25">
      <c r="A176" s="20" t="s">
        <v>142</v>
      </c>
      <c r="B176" s="20" t="s">
        <v>55</v>
      </c>
      <c r="C176" s="20"/>
      <c r="D176" s="20"/>
      <c r="E176" s="39" t="s">
        <v>742</v>
      </c>
      <c r="F176" s="24">
        <f>F177</f>
        <v>898.9</v>
      </c>
      <c r="G176" s="24">
        <f t="shared" si="174"/>
        <v>0</v>
      </c>
      <c r="H176" s="24">
        <f t="shared" si="174"/>
        <v>0</v>
      </c>
      <c r="I176" s="24">
        <f t="shared" si="174"/>
        <v>0</v>
      </c>
      <c r="J176" s="24">
        <f t="shared" si="174"/>
        <v>0</v>
      </c>
      <c r="K176" s="24">
        <f t="shared" si="174"/>
        <v>0</v>
      </c>
      <c r="L176" s="42">
        <f t="shared" si="155"/>
        <v>898.9</v>
      </c>
      <c r="M176" s="42">
        <f t="shared" si="156"/>
        <v>0</v>
      </c>
      <c r="N176" s="42">
        <f t="shared" si="157"/>
        <v>0</v>
      </c>
      <c r="O176" s="48">
        <f t="shared" si="174"/>
        <v>0</v>
      </c>
      <c r="P176" s="48">
        <f t="shared" si="174"/>
        <v>0</v>
      </c>
      <c r="Q176" s="48">
        <f t="shared" si="174"/>
        <v>0</v>
      </c>
      <c r="R176" s="45">
        <f t="shared" si="142"/>
        <v>898.9</v>
      </c>
      <c r="S176" s="45">
        <f t="shared" si="143"/>
        <v>0</v>
      </c>
      <c r="T176" s="45">
        <f t="shared" si="144"/>
        <v>0</v>
      </c>
      <c r="U176" s="48">
        <f t="shared" si="174"/>
        <v>0</v>
      </c>
    </row>
    <row r="177" spans="1:21" x14ac:dyDescent="0.25">
      <c r="A177" s="20" t="s">
        <v>142</v>
      </c>
      <c r="B177" s="20" t="s">
        <v>420</v>
      </c>
      <c r="C177" s="20"/>
      <c r="D177" s="20"/>
      <c r="E177" s="23" t="s">
        <v>744</v>
      </c>
      <c r="F177" s="24">
        <f>F178</f>
        <v>898.9</v>
      </c>
      <c r="G177" s="24">
        <f t="shared" si="174"/>
        <v>0</v>
      </c>
      <c r="H177" s="24">
        <f t="shared" si="174"/>
        <v>0</v>
      </c>
      <c r="I177" s="24">
        <f t="shared" si="174"/>
        <v>0</v>
      </c>
      <c r="J177" s="24">
        <f t="shared" si="174"/>
        <v>0</v>
      </c>
      <c r="K177" s="24">
        <f t="shared" si="174"/>
        <v>0</v>
      </c>
      <c r="L177" s="42">
        <f t="shared" si="155"/>
        <v>898.9</v>
      </c>
      <c r="M177" s="42">
        <f t="shared" si="156"/>
        <v>0</v>
      </c>
      <c r="N177" s="42">
        <f t="shared" si="157"/>
        <v>0</v>
      </c>
      <c r="O177" s="48">
        <f t="shared" si="174"/>
        <v>0</v>
      </c>
      <c r="P177" s="48">
        <f t="shared" si="174"/>
        <v>0</v>
      </c>
      <c r="Q177" s="48">
        <f t="shared" si="174"/>
        <v>0</v>
      </c>
      <c r="R177" s="45">
        <f t="shared" si="142"/>
        <v>898.9</v>
      </c>
      <c r="S177" s="45">
        <f t="shared" si="143"/>
        <v>0</v>
      </c>
      <c r="T177" s="45">
        <f t="shared" si="144"/>
        <v>0</v>
      </c>
      <c r="U177" s="48">
        <f t="shared" si="174"/>
        <v>0</v>
      </c>
    </row>
    <row r="178" spans="1:21" x14ac:dyDescent="0.25">
      <c r="A178" s="20" t="s">
        <v>142</v>
      </c>
      <c r="B178" s="20">
        <v>620</v>
      </c>
      <c r="C178" s="20" t="s">
        <v>12</v>
      </c>
      <c r="D178" s="20" t="s">
        <v>73</v>
      </c>
      <c r="E178" s="23" t="s">
        <v>771</v>
      </c>
      <c r="F178" s="24">
        <v>898.9</v>
      </c>
      <c r="G178" s="24">
        <v>0</v>
      </c>
      <c r="H178" s="24">
        <v>0</v>
      </c>
      <c r="I178" s="24"/>
      <c r="J178" s="24"/>
      <c r="K178" s="24"/>
      <c r="L178" s="42">
        <f t="shared" si="155"/>
        <v>898.9</v>
      </c>
      <c r="M178" s="42">
        <f t="shared" si="156"/>
        <v>0</v>
      </c>
      <c r="N178" s="42">
        <f t="shared" si="157"/>
        <v>0</v>
      </c>
      <c r="O178" s="48"/>
      <c r="P178" s="48"/>
      <c r="Q178" s="48"/>
      <c r="R178" s="45">
        <f t="shared" si="142"/>
        <v>898.9</v>
      </c>
      <c r="S178" s="45">
        <f t="shared" si="143"/>
        <v>0</v>
      </c>
      <c r="T178" s="45">
        <f t="shared" si="144"/>
        <v>0</v>
      </c>
      <c r="U178" s="48"/>
    </row>
    <row r="179" spans="1:21" ht="31.5" x14ac:dyDescent="0.25">
      <c r="A179" s="20" t="s">
        <v>143</v>
      </c>
      <c r="B179" s="20"/>
      <c r="C179" s="20"/>
      <c r="D179" s="20"/>
      <c r="E179" s="23" t="s">
        <v>457</v>
      </c>
      <c r="F179" s="24">
        <f>F180</f>
        <v>12172.7</v>
      </c>
      <c r="G179" s="24">
        <f t="shared" ref="G179:U181" si="175">G180</f>
        <v>12392</v>
      </c>
      <c r="H179" s="24">
        <f t="shared" si="175"/>
        <v>12392</v>
      </c>
      <c r="I179" s="24">
        <f t="shared" si="175"/>
        <v>0</v>
      </c>
      <c r="J179" s="24">
        <f t="shared" si="175"/>
        <v>0</v>
      </c>
      <c r="K179" s="24">
        <f t="shared" si="175"/>
        <v>0</v>
      </c>
      <c r="L179" s="42">
        <f t="shared" si="155"/>
        <v>12172.7</v>
      </c>
      <c r="M179" s="42">
        <f t="shared" si="156"/>
        <v>12392</v>
      </c>
      <c r="N179" s="42">
        <f t="shared" si="157"/>
        <v>12392</v>
      </c>
      <c r="O179" s="48">
        <f t="shared" si="175"/>
        <v>0</v>
      </c>
      <c r="P179" s="48">
        <f t="shared" si="175"/>
        <v>0</v>
      </c>
      <c r="Q179" s="48">
        <f t="shared" si="175"/>
        <v>0</v>
      </c>
      <c r="R179" s="45">
        <f t="shared" si="142"/>
        <v>12172.7</v>
      </c>
      <c r="S179" s="45">
        <f t="shared" si="143"/>
        <v>12392</v>
      </c>
      <c r="T179" s="45">
        <f t="shared" si="144"/>
        <v>12392</v>
      </c>
      <c r="U179" s="48">
        <f t="shared" si="175"/>
        <v>0</v>
      </c>
    </row>
    <row r="180" spans="1:21" ht="47.25" x14ac:dyDescent="0.25">
      <c r="A180" s="20" t="s">
        <v>143</v>
      </c>
      <c r="B180" s="20" t="s">
        <v>55</v>
      </c>
      <c r="C180" s="20"/>
      <c r="D180" s="20"/>
      <c r="E180" s="39" t="s">
        <v>742</v>
      </c>
      <c r="F180" s="24">
        <f>F181</f>
        <v>12172.7</v>
      </c>
      <c r="G180" s="24">
        <f t="shared" si="175"/>
        <v>12392</v>
      </c>
      <c r="H180" s="24">
        <f t="shared" si="175"/>
        <v>12392</v>
      </c>
      <c r="I180" s="24">
        <f t="shared" si="175"/>
        <v>0</v>
      </c>
      <c r="J180" s="24">
        <f t="shared" si="175"/>
        <v>0</v>
      </c>
      <c r="K180" s="24">
        <f t="shared" si="175"/>
        <v>0</v>
      </c>
      <c r="L180" s="42">
        <f t="shared" si="155"/>
        <v>12172.7</v>
      </c>
      <c r="M180" s="42">
        <f t="shared" si="156"/>
        <v>12392</v>
      </c>
      <c r="N180" s="42">
        <f t="shared" si="157"/>
        <v>12392</v>
      </c>
      <c r="O180" s="48">
        <f t="shared" si="175"/>
        <v>0</v>
      </c>
      <c r="P180" s="48">
        <f t="shared" si="175"/>
        <v>0</v>
      </c>
      <c r="Q180" s="48">
        <f t="shared" si="175"/>
        <v>0</v>
      </c>
      <c r="R180" s="45">
        <f t="shared" si="142"/>
        <v>12172.7</v>
      </c>
      <c r="S180" s="45">
        <f t="shared" si="143"/>
        <v>12392</v>
      </c>
      <c r="T180" s="45">
        <f t="shared" si="144"/>
        <v>12392</v>
      </c>
      <c r="U180" s="48">
        <f t="shared" si="175"/>
        <v>0</v>
      </c>
    </row>
    <row r="181" spans="1:21" x14ac:dyDescent="0.25">
      <c r="A181" s="20" t="s">
        <v>143</v>
      </c>
      <c r="B181" s="20" t="s">
        <v>420</v>
      </c>
      <c r="C181" s="20"/>
      <c r="D181" s="20"/>
      <c r="E181" s="23" t="s">
        <v>744</v>
      </c>
      <c r="F181" s="24">
        <f>F182</f>
        <v>12172.7</v>
      </c>
      <c r="G181" s="24">
        <f t="shared" si="175"/>
        <v>12392</v>
      </c>
      <c r="H181" s="24">
        <f t="shared" si="175"/>
        <v>12392</v>
      </c>
      <c r="I181" s="24">
        <f t="shared" si="175"/>
        <v>0</v>
      </c>
      <c r="J181" s="24">
        <f t="shared" si="175"/>
        <v>0</v>
      </c>
      <c r="K181" s="24">
        <f t="shared" si="175"/>
        <v>0</v>
      </c>
      <c r="L181" s="42">
        <f t="shared" si="155"/>
        <v>12172.7</v>
      </c>
      <c r="M181" s="42">
        <f t="shared" si="156"/>
        <v>12392</v>
      </c>
      <c r="N181" s="42">
        <f t="shared" si="157"/>
        <v>12392</v>
      </c>
      <c r="O181" s="48">
        <f t="shared" si="175"/>
        <v>0</v>
      </c>
      <c r="P181" s="48">
        <f t="shared" si="175"/>
        <v>0</v>
      </c>
      <c r="Q181" s="48">
        <f t="shared" si="175"/>
        <v>0</v>
      </c>
      <c r="R181" s="45">
        <f t="shared" si="142"/>
        <v>12172.7</v>
      </c>
      <c r="S181" s="45">
        <f t="shared" si="143"/>
        <v>12392</v>
      </c>
      <c r="T181" s="45">
        <f t="shared" si="144"/>
        <v>12392</v>
      </c>
      <c r="U181" s="48">
        <f t="shared" si="175"/>
        <v>0</v>
      </c>
    </row>
    <row r="182" spans="1:21" x14ac:dyDescent="0.25">
      <c r="A182" s="20" t="s">
        <v>143</v>
      </c>
      <c r="B182" s="20">
        <v>620</v>
      </c>
      <c r="C182" s="20" t="s">
        <v>12</v>
      </c>
      <c r="D182" s="20" t="s">
        <v>73</v>
      </c>
      <c r="E182" s="23" t="s">
        <v>771</v>
      </c>
      <c r="F182" s="24">
        <v>12172.7</v>
      </c>
      <c r="G182" s="24">
        <v>12392</v>
      </c>
      <c r="H182" s="24">
        <v>12392</v>
      </c>
      <c r="I182" s="24"/>
      <c r="J182" s="24"/>
      <c r="K182" s="24"/>
      <c r="L182" s="42">
        <f t="shared" si="155"/>
        <v>12172.7</v>
      </c>
      <c r="M182" s="42">
        <f t="shared" si="156"/>
        <v>12392</v>
      </c>
      <c r="N182" s="42">
        <f t="shared" si="157"/>
        <v>12392</v>
      </c>
      <c r="O182" s="48"/>
      <c r="P182" s="48"/>
      <c r="Q182" s="48"/>
      <c r="R182" s="45">
        <f t="shared" si="142"/>
        <v>12172.7</v>
      </c>
      <c r="S182" s="45">
        <f t="shared" si="143"/>
        <v>12392</v>
      </c>
      <c r="T182" s="45">
        <f t="shared" si="144"/>
        <v>12392</v>
      </c>
      <c r="U182" s="48"/>
    </row>
    <row r="183" spans="1:21" ht="47.25" x14ac:dyDescent="0.25">
      <c r="A183" s="20" t="s">
        <v>157</v>
      </c>
      <c r="B183" s="20"/>
      <c r="C183" s="20"/>
      <c r="D183" s="20"/>
      <c r="E183" s="23" t="s">
        <v>458</v>
      </c>
      <c r="F183" s="24">
        <f>F184</f>
        <v>37842.6</v>
      </c>
      <c r="G183" s="24">
        <f t="shared" ref="G183:U183" si="176">G184</f>
        <v>40307.800000000003</v>
      </c>
      <c r="H183" s="24">
        <f t="shared" si="176"/>
        <v>41515.4</v>
      </c>
      <c r="I183" s="24">
        <f t="shared" si="176"/>
        <v>-2214.1</v>
      </c>
      <c r="J183" s="24">
        <f t="shared" si="176"/>
        <v>-2476.6999999999998</v>
      </c>
      <c r="K183" s="24">
        <f t="shared" si="176"/>
        <v>-2664.7999999999997</v>
      </c>
      <c r="L183" s="42">
        <f t="shared" si="155"/>
        <v>35628.5</v>
      </c>
      <c r="M183" s="42">
        <f t="shared" si="156"/>
        <v>37831.100000000006</v>
      </c>
      <c r="N183" s="42">
        <f t="shared" si="157"/>
        <v>38850.6</v>
      </c>
      <c r="O183" s="48">
        <f t="shared" si="176"/>
        <v>0</v>
      </c>
      <c r="P183" s="48">
        <f t="shared" si="176"/>
        <v>0</v>
      </c>
      <c r="Q183" s="48">
        <f t="shared" si="176"/>
        <v>0</v>
      </c>
      <c r="R183" s="45">
        <f t="shared" si="142"/>
        <v>35628.5</v>
      </c>
      <c r="S183" s="45">
        <f t="shared" si="143"/>
        <v>37831.100000000006</v>
      </c>
      <c r="T183" s="45">
        <f t="shared" si="144"/>
        <v>38850.6</v>
      </c>
      <c r="U183" s="48">
        <f t="shared" si="176"/>
        <v>0</v>
      </c>
    </row>
    <row r="184" spans="1:21" ht="47.25" x14ac:dyDescent="0.25">
      <c r="A184" s="20" t="s">
        <v>157</v>
      </c>
      <c r="B184" s="20" t="s">
        <v>55</v>
      </c>
      <c r="C184" s="20"/>
      <c r="D184" s="20"/>
      <c r="E184" s="39" t="s">
        <v>742</v>
      </c>
      <c r="F184" s="24">
        <f>F185+F187</f>
        <v>37842.6</v>
      </c>
      <c r="G184" s="24">
        <f t="shared" ref="G184:K184" si="177">G185+G187</f>
        <v>40307.800000000003</v>
      </c>
      <c r="H184" s="24">
        <f t="shared" si="177"/>
        <v>41515.4</v>
      </c>
      <c r="I184" s="24">
        <f t="shared" si="177"/>
        <v>-2214.1</v>
      </c>
      <c r="J184" s="24">
        <f t="shared" si="177"/>
        <v>-2476.6999999999998</v>
      </c>
      <c r="K184" s="24">
        <f t="shared" si="177"/>
        <v>-2664.7999999999997</v>
      </c>
      <c r="L184" s="42">
        <f t="shared" si="155"/>
        <v>35628.5</v>
      </c>
      <c r="M184" s="42">
        <f t="shared" si="156"/>
        <v>37831.100000000006</v>
      </c>
      <c r="N184" s="42">
        <f t="shared" si="157"/>
        <v>38850.6</v>
      </c>
      <c r="O184" s="48">
        <f t="shared" ref="O184:P184" si="178">O185+O187</f>
        <v>0</v>
      </c>
      <c r="P184" s="48">
        <f t="shared" si="178"/>
        <v>0</v>
      </c>
      <c r="Q184" s="48">
        <f t="shared" ref="Q184" si="179">Q185+Q187</f>
        <v>0</v>
      </c>
      <c r="R184" s="45">
        <f t="shared" si="142"/>
        <v>35628.5</v>
      </c>
      <c r="S184" s="45">
        <f t="shared" si="143"/>
        <v>37831.100000000006</v>
      </c>
      <c r="T184" s="45">
        <f t="shared" si="144"/>
        <v>38850.6</v>
      </c>
      <c r="U184" s="48">
        <f t="shared" ref="U184" si="180">U185+U187</f>
        <v>0</v>
      </c>
    </row>
    <row r="185" spans="1:21" x14ac:dyDescent="0.25">
      <c r="A185" s="20" t="s">
        <v>157</v>
      </c>
      <c r="B185" s="20" t="s">
        <v>419</v>
      </c>
      <c r="C185" s="20"/>
      <c r="D185" s="20"/>
      <c r="E185" s="39" t="s">
        <v>743</v>
      </c>
      <c r="F185" s="24">
        <f>F186</f>
        <v>5971.1</v>
      </c>
      <c r="G185" s="24">
        <f t="shared" ref="G185:U185" si="181">G186</f>
        <v>5063.3999999999996</v>
      </c>
      <c r="H185" s="24">
        <f t="shared" si="181"/>
        <v>5063.3999999999996</v>
      </c>
      <c r="I185" s="24">
        <f t="shared" si="181"/>
        <v>-349.9</v>
      </c>
      <c r="J185" s="24">
        <f t="shared" si="181"/>
        <v>-312</v>
      </c>
      <c r="K185" s="24">
        <f t="shared" si="181"/>
        <v>-325.10000000000002</v>
      </c>
      <c r="L185" s="42">
        <f t="shared" si="155"/>
        <v>5621.2000000000007</v>
      </c>
      <c r="M185" s="42">
        <f t="shared" si="156"/>
        <v>4751.3999999999996</v>
      </c>
      <c r="N185" s="42">
        <f t="shared" si="157"/>
        <v>4738.2999999999993</v>
      </c>
      <c r="O185" s="48">
        <f t="shared" si="181"/>
        <v>0</v>
      </c>
      <c r="P185" s="48">
        <f t="shared" si="181"/>
        <v>0</v>
      </c>
      <c r="Q185" s="48">
        <f t="shared" si="181"/>
        <v>0</v>
      </c>
      <c r="R185" s="45">
        <f t="shared" si="142"/>
        <v>5621.2000000000007</v>
      </c>
      <c r="S185" s="45">
        <f t="shared" si="143"/>
        <v>4751.3999999999996</v>
      </c>
      <c r="T185" s="45">
        <f t="shared" si="144"/>
        <v>4738.2999999999993</v>
      </c>
      <c r="U185" s="48">
        <f t="shared" si="181"/>
        <v>0</v>
      </c>
    </row>
    <row r="186" spans="1:21" ht="31.5" x14ac:dyDescent="0.25">
      <c r="A186" s="20" t="s">
        <v>157</v>
      </c>
      <c r="B186" s="20">
        <v>610</v>
      </c>
      <c r="C186" s="20" t="s">
        <v>72</v>
      </c>
      <c r="D186" s="20" t="s">
        <v>32</v>
      </c>
      <c r="E186" s="23" t="s">
        <v>784</v>
      </c>
      <c r="F186" s="24">
        <v>5971.1</v>
      </c>
      <c r="G186" s="24">
        <v>5063.3999999999996</v>
      </c>
      <c r="H186" s="24">
        <v>5063.3999999999996</v>
      </c>
      <c r="I186" s="24">
        <v>-349.9</v>
      </c>
      <c r="J186" s="24">
        <v>-312</v>
      </c>
      <c r="K186" s="24">
        <v>-325.10000000000002</v>
      </c>
      <c r="L186" s="42">
        <f t="shared" si="155"/>
        <v>5621.2000000000007</v>
      </c>
      <c r="M186" s="42">
        <f t="shared" si="156"/>
        <v>4751.3999999999996</v>
      </c>
      <c r="N186" s="42">
        <f t="shared" si="157"/>
        <v>4738.2999999999993</v>
      </c>
      <c r="O186" s="48"/>
      <c r="P186" s="48"/>
      <c r="Q186" s="48"/>
      <c r="R186" s="45">
        <f t="shared" si="142"/>
        <v>5621.2000000000007</v>
      </c>
      <c r="S186" s="45">
        <f t="shared" si="143"/>
        <v>4751.3999999999996</v>
      </c>
      <c r="T186" s="45">
        <f t="shared" si="144"/>
        <v>4738.2999999999993</v>
      </c>
      <c r="U186" s="48"/>
    </row>
    <row r="187" spans="1:21" x14ac:dyDescent="0.25">
      <c r="A187" s="20" t="s">
        <v>157</v>
      </c>
      <c r="B187" s="20" t="s">
        <v>420</v>
      </c>
      <c r="C187" s="20"/>
      <c r="D187" s="20"/>
      <c r="E187" s="23" t="s">
        <v>744</v>
      </c>
      <c r="F187" s="24">
        <f>F188</f>
        <v>31871.5</v>
      </c>
      <c r="G187" s="24">
        <f t="shared" ref="G187:U187" si="182">G188</f>
        <v>35244.400000000001</v>
      </c>
      <c r="H187" s="24">
        <f t="shared" si="182"/>
        <v>36452</v>
      </c>
      <c r="I187" s="24">
        <f t="shared" si="182"/>
        <v>-1864.2</v>
      </c>
      <c r="J187" s="24">
        <f t="shared" si="182"/>
        <v>-2164.6999999999998</v>
      </c>
      <c r="K187" s="24">
        <f t="shared" si="182"/>
        <v>-2339.6999999999998</v>
      </c>
      <c r="L187" s="42">
        <f t="shared" si="155"/>
        <v>30007.3</v>
      </c>
      <c r="M187" s="42">
        <f t="shared" si="156"/>
        <v>33079.700000000004</v>
      </c>
      <c r="N187" s="42">
        <f t="shared" si="157"/>
        <v>34112.300000000003</v>
      </c>
      <c r="O187" s="48">
        <f t="shared" si="182"/>
        <v>0</v>
      </c>
      <c r="P187" s="48">
        <f t="shared" si="182"/>
        <v>0</v>
      </c>
      <c r="Q187" s="48">
        <f t="shared" si="182"/>
        <v>0</v>
      </c>
      <c r="R187" s="45">
        <f t="shared" si="142"/>
        <v>30007.3</v>
      </c>
      <c r="S187" s="45">
        <f t="shared" si="143"/>
        <v>33079.700000000004</v>
      </c>
      <c r="T187" s="45">
        <f t="shared" si="144"/>
        <v>34112.300000000003</v>
      </c>
      <c r="U187" s="48">
        <f t="shared" si="182"/>
        <v>0</v>
      </c>
    </row>
    <row r="188" spans="1:21" ht="31.5" x14ac:dyDescent="0.25">
      <c r="A188" s="20" t="s">
        <v>157</v>
      </c>
      <c r="B188" s="20">
        <v>620</v>
      </c>
      <c r="C188" s="20" t="s">
        <v>72</v>
      </c>
      <c r="D188" s="20" t="s">
        <v>32</v>
      </c>
      <c r="E188" s="23" t="s">
        <v>784</v>
      </c>
      <c r="F188" s="24">
        <v>31871.5</v>
      </c>
      <c r="G188" s="24">
        <v>35244.400000000001</v>
      </c>
      <c r="H188" s="24">
        <v>36452</v>
      </c>
      <c r="I188" s="24">
        <v>-1864.2</v>
      </c>
      <c r="J188" s="24">
        <v>-2164.6999999999998</v>
      </c>
      <c r="K188" s="24">
        <v>-2339.6999999999998</v>
      </c>
      <c r="L188" s="42">
        <f t="shared" si="155"/>
        <v>30007.3</v>
      </c>
      <c r="M188" s="42">
        <f t="shared" si="156"/>
        <v>33079.700000000004</v>
      </c>
      <c r="N188" s="42">
        <f t="shared" si="157"/>
        <v>34112.300000000003</v>
      </c>
      <c r="O188" s="48"/>
      <c r="P188" s="48"/>
      <c r="Q188" s="48"/>
      <c r="R188" s="45">
        <f t="shared" si="142"/>
        <v>30007.3</v>
      </c>
      <c r="S188" s="45">
        <f t="shared" si="143"/>
        <v>33079.700000000004</v>
      </c>
      <c r="T188" s="45">
        <f t="shared" si="144"/>
        <v>34112.300000000003</v>
      </c>
      <c r="U188" s="48"/>
    </row>
    <row r="189" spans="1:21" s="28" customFormat="1" ht="47.25" x14ac:dyDescent="0.25">
      <c r="A189" s="25" t="s">
        <v>162</v>
      </c>
      <c r="B189" s="25"/>
      <c r="C189" s="25"/>
      <c r="D189" s="25"/>
      <c r="E189" s="26" t="s">
        <v>459</v>
      </c>
      <c r="F189" s="27">
        <f>F190+F203</f>
        <v>541561.9</v>
      </c>
      <c r="G189" s="27">
        <f t="shared" ref="G189:K189" si="183">G190+G203</f>
        <v>572114.9</v>
      </c>
      <c r="H189" s="27">
        <f t="shared" si="183"/>
        <v>594104.00000000012</v>
      </c>
      <c r="I189" s="27">
        <f t="shared" si="183"/>
        <v>14149.500000000002</v>
      </c>
      <c r="J189" s="27">
        <f t="shared" si="183"/>
        <v>30700.000000000004</v>
      </c>
      <c r="K189" s="27">
        <f t="shared" si="183"/>
        <v>53304.3</v>
      </c>
      <c r="L189" s="42">
        <f t="shared" si="155"/>
        <v>555711.4</v>
      </c>
      <c r="M189" s="42">
        <f t="shared" si="156"/>
        <v>602814.9</v>
      </c>
      <c r="N189" s="42">
        <f t="shared" si="157"/>
        <v>647408.30000000016</v>
      </c>
      <c r="O189" s="49">
        <f t="shared" ref="O189:P189" si="184">O190+O203</f>
        <v>0</v>
      </c>
      <c r="P189" s="49">
        <f t="shared" si="184"/>
        <v>0</v>
      </c>
      <c r="Q189" s="49">
        <f t="shared" ref="Q189" si="185">Q190+Q203</f>
        <v>0</v>
      </c>
      <c r="R189" s="55">
        <f t="shared" si="142"/>
        <v>555711.4</v>
      </c>
      <c r="S189" s="45">
        <f t="shared" si="143"/>
        <v>602814.9</v>
      </c>
      <c r="T189" s="45">
        <f t="shared" si="144"/>
        <v>647408.30000000016</v>
      </c>
      <c r="U189" s="49">
        <f t="shared" ref="U189" si="186">U190+U203</f>
        <v>0</v>
      </c>
    </row>
    <row r="190" spans="1:21" ht="78.75" x14ac:dyDescent="0.25">
      <c r="A190" s="20" t="s">
        <v>144</v>
      </c>
      <c r="B190" s="20"/>
      <c r="C190" s="20"/>
      <c r="D190" s="20"/>
      <c r="E190" s="23" t="s">
        <v>434</v>
      </c>
      <c r="F190" s="24">
        <f>F191+F194+F197+F200</f>
        <v>535278.1</v>
      </c>
      <c r="G190" s="24">
        <f t="shared" ref="G190:K190" si="187">G191+G194+G197+G200</f>
        <v>565831.1</v>
      </c>
      <c r="H190" s="24">
        <f t="shared" si="187"/>
        <v>587820.20000000007</v>
      </c>
      <c r="I190" s="24">
        <f t="shared" si="187"/>
        <v>14218.800000000001</v>
      </c>
      <c r="J190" s="24">
        <f t="shared" si="187"/>
        <v>30769.300000000003</v>
      </c>
      <c r="K190" s="24">
        <f t="shared" si="187"/>
        <v>53373.600000000006</v>
      </c>
      <c r="L190" s="42">
        <f t="shared" si="155"/>
        <v>549496.9</v>
      </c>
      <c r="M190" s="42">
        <f t="shared" si="156"/>
        <v>596600.4</v>
      </c>
      <c r="N190" s="42">
        <f t="shared" si="157"/>
        <v>641193.80000000005</v>
      </c>
      <c r="O190" s="48">
        <f t="shared" ref="O190:P190" si="188">O191+O194+O197+O200</f>
        <v>0</v>
      </c>
      <c r="P190" s="48">
        <f t="shared" si="188"/>
        <v>0</v>
      </c>
      <c r="Q190" s="48">
        <f t="shared" ref="Q190" si="189">Q191+Q194+Q197+Q200</f>
        <v>0</v>
      </c>
      <c r="R190" s="45">
        <f t="shared" si="142"/>
        <v>549496.9</v>
      </c>
      <c r="S190" s="45">
        <f t="shared" si="143"/>
        <v>596600.4</v>
      </c>
      <c r="T190" s="45">
        <f t="shared" si="144"/>
        <v>641193.80000000005</v>
      </c>
      <c r="U190" s="48">
        <f t="shared" ref="U190" si="190">U191+U194+U197+U200</f>
        <v>0</v>
      </c>
    </row>
    <row r="191" spans="1:21" ht="94.5" x14ac:dyDescent="0.25">
      <c r="A191" s="20" t="s">
        <v>144</v>
      </c>
      <c r="B191" s="20" t="s">
        <v>13</v>
      </c>
      <c r="C191" s="20"/>
      <c r="D191" s="20"/>
      <c r="E191" s="23" t="s">
        <v>730</v>
      </c>
      <c r="F191" s="24">
        <f>F192</f>
        <v>10936.1</v>
      </c>
      <c r="G191" s="24">
        <f t="shared" ref="G191:U192" si="191">G192</f>
        <v>11118.5</v>
      </c>
      <c r="H191" s="24">
        <f t="shared" si="191"/>
        <v>11715.4</v>
      </c>
      <c r="I191" s="24">
        <f t="shared" si="191"/>
        <v>47.6</v>
      </c>
      <c r="J191" s="24">
        <f t="shared" si="191"/>
        <v>63.9</v>
      </c>
      <c r="K191" s="24">
        <f t="shared" si="191"/>
        <v>-138.19999999999999</v>
      </c>
      <c r="L191" s="42">
        <f t="shared" si="155"/>
        <v>10983.7</v>
      </c>
      <c r="M191" s="42">
        <f t="shared" si="156"/>
        <v>11182.4</v>
      </c>
      <c r="N191" s="42">
        <f t="shared" si="157"/>
        <v>11577.199999999999</v>
      </c>
      <c r="O191" s="48">
        <f t="shared" si="191"/>
        <v>0</v>
      </c>
      <c r="P191" s="48">
        <f t="shared" si="191"/>
        <v>0</v>
      </c>
      <c r="Q191" s="48">
        <f t="shared" si="191"/>
        <v>0</v>
      </c>
      <c r="R191" s="45">
        <f t="shared" si="142"/>
        <v>10983.7</v>
      </c>
      <c r="S191" s="45">
        <f t="shared" si="143"/>
        <v>11182.4</v>
      </c>
      <c r="T191" s="45">
        <f t="shared" si="144"/>
        <v>11577.199999999999</v>
      </c>
      <c r="U191" s="48">
        <f t="shared" si="191"/>
        <v>0</v>
      </c>
    </row>
    <row r="192" spans="1:21" ht="31.5" x14ac:dyDescent="0.25">
      <c r="A192" s="20" t="s">
        <v>144</v>
      </c>
      <c r="B192" s="20" t="s">
        <v>422</v>
      </c>
      <c r="C192" s="20"/>
      <c r="D192" s="20"/>
      <c r="E192" s="23" t="s">
        <v>731</v>
      </c>
      <c r="F192" s="24">
        <f>F193</f>
        <v>10936.1</v>
      </c>
      <c r="G192" s="24">
        <f t="shared" si="191"/>
        <v>11118.5</v>
      </c>
      <c r="H192" s="24">
        <f t="shared" si="191"/>
        <v>11715.4</v>
      </c>
      <c r="I192" s="24">
        <f t="shared" si="191"/>
        <v>47.6</v>
      </c>
      <c r="J192" s="24">
        <f t="shared" si="191"/>
        <v>63.9</v>
      </c>
      <c r="K192" s="24">
        <f t="shared" si="191"/>
        <v>-138.19999999999999</v>
      </c>
      <c r="L192" s="42">
        <f t="shared" si="155"/>
        <v>10983.7</v>
      </c>
      <c r="M192" s="42">
        <f t="shared" si="156"/>
        <v>11182.4</v>
      </c>
      <c r="N192" s="42">
        <f t="shared" si="157"/>
        <v>11577.199999999999</v>
      </c>
      <c r="O192" s="48">
        <f t="shared" si="191"/>
        <v>0</v>
      </c>
      <c r="P192" s="48">
        <f t="shared" si="191"/>
        <v>0</v>
      </c>
      <c r="Q192" s="48">
        <f t="shared" si="191"/>
        <v>0</v>
      </c>
      <c r="R192" s="45">
        <f t="shared" si="142"/>
        <v>10983.7</v>
      </c>
      <c r="S192" s="45">
        <f t="shared" si="143"/>
        <v>11182.4</v>
      </c>
      <c r="T192" s="45">
        <f t="shared" si="144"/>
        <v>11577.199999999999</v>
      </c>
      <c r="U192" s="48">
        <f t="shared" si="191"/>
        <v>0</v>
      </c>
    </row>
    <row r="193" spans="1:21" x14ac:dyDescent="0.25">
      <c r="A193" s="20" t="s">
        <v>144</v>
      </c>
      <c r="B193" s="20">
        <v>110</v>
      </c>
      <c r="C193" s="20" t="s">
        <v>12</v>
      </c>
      <c r="D193" s="20" t="s">
        <v>73</v>
      </c>
      <c r="E193" s="23" t="s">
        <v>771</v>
      </c>
      <c r="F193" s="24">
        <v>10936.1</v>
      </c>
      <c r="G193" s="24">
        <v>11118.5</v>
      </c>
      <c r="H193" s="24">
        <v>11715.4</v>
      </c>
      <c r="I193" s="24">
        <v>47.6</v>
      </c>
      <c r="J193" s="24">
        <v>63.9</v>
      </c>
      <c r="K193" s="24">
        <v>-138.19999999999999</v>
      </c>
      <c r="L193" s="42">
        <f t="shared" si="155"/>
        <v>10983.7</v>
      </c>
      <c r="M193" s="42">
        <f t="shared" si="156"/>
        <v>11182.4</v>
      </c>
      <c r="N193" s="42">
        <f t="shared" si="157"/>
        <v>11577.199999999999</v>
      </c>
      <c r="O193" s="48"/>
      <c r="P193" s="48"/>
      <c r="Q193" s="48"/>
      <c r="R193" s="45">
        <f t="shared" si="142"/>
        <v>10983.7</v>
      </c>
      <c r="S193" s="45">
        <f t="shared" si="143"/>
        <v>11182.4</v>
      </c>
      <c r="T193" s="45">
        <f t="shared" si="144"/>
        <v>11577.199999999999</v>
      </c>
      <c r="U193" s="48"/>
    </row>
    <row r="194" spans="1:21" ht="31.5" x14ac:dyDescent="0.25">
      <c r="A194" s="20" t="s">
        <v>144</v>
      </c>
      <c r="B194" s="20" t="s">
        <v>6</v>
      </c>
      <c r="C194" s="20"/>
      <c r="D194" s="20"/>
      <c r="E194" s="23" t="s">
        <v>733</v>
      </c>
      <c r="F194" s="24">
        <f>F195</f>
        <v>3344.7999999999997</v>
      </c>
      <c r="G194" s="24">
        <f t="shared" ref="G194:U195" si="192">G195</f>
        <v>3384.4999999999995</v>
      </c>
      <c r="H194" s="24">
        <f t="shared" si="192"/>
        <v>3384.4999999999995</v>
      </c>
      <c r="I194" s="24">
        <f t="shared" si="192"/>
        <v>0</v>
      </c>
      <c r="J194" s="24">
        <f t="shared" si="192"/>
        <v>0</v>
      </c>
      <c r="K194" s="24">
        <f t="shared" si="192"/>
        <v>0</v>
      </c>
      <c r="L194" s="42">
        <f t="shared" si="155"/>
        <v>3344.7999999999997</v>
      </c>
      <c r="M194" s="42">
        <f t="shared" si="156"/>
        <v>3384.4999999999995</v>
      </c>
      <c r="N194" s="42">
        <f t="shared" si="157"/>
        <v>3384.4999999999995</v>
      </c>
      <c r="O194" s="48">
        <f t="shared" si="192"/>
        <v>0</v>
      </c>
      <c r="P194" s="48">
        <f t="shared" si="192"/>
        <v>0</v>
      </c>
      <c r="Q194" s="48">
        <f t="shared" si="192"/>
        <v>0</v>
      </c>
      <c r="R194" s="45">
        <f t="shared" si="142"/>
        <v>3344.7999999999997</v>
      </c>
      <c r="S194" s="45">
        <f t="shared" si="143"/>
        <v>3384.4999999999995</v>
      </c>
      <c r="T194" s="45">
        <f t="shared" si="144"/>
        <v>3384.4999999999995</v>
      </c>
      <c r="U194" s="48">
        <f t="shared" si="192"/>
        <v>0</v>
      </c>
    </row>
    <row r="195" spans="1:21" ht="47.25" x14ac:dyDescent="0.25">
      <c r="A195" s="20" t="s">
        <v>144</v>
      </c>
      <c r="B195" s="20" t="s">
        <v>167</v>
      </c>
      <c r="C195" s="20"/>
      <c r="D195" s="20"/>
      <c r="E195" s="23" t="s">
        <v>734</v>
      </c>
      <c r="F195" s="24">
        <f>F196</f>
        <v>3344.7999999999997</v>
      </c>
      <c r="G195" s="24">
        <f t="shared" si="192"/>
        <v>3384.4999999999995</v>
      </c>
      <c r="H195" s="24">
        <f t="shared" si="192"/>
        <v>3384.4999999999995</v>
      </c>
      <c r="I195" s="24">
        <f t="shared" si="192"/>
        <v>0</v>
      </c>
      <c r="J195" s="24">
        <f t="shared" si="192"/>
        <v>0</v>
      </c>
      <c r="K195" s="24">
        <f t="shared" si="192"/>
        <v>0</v>
      </c>
      <c r="L195" s="42">
        <f t="shared" si="155"/>
        <v>3344.7999999999997</v>
      </c>
      <c r="M195" s="42">
        <f t="shared" si="156"/>
        <v>3384.4999999999995</v>
      </c>
      <c r="N195" s="42">
        <f t="shared" si="157"/>
        <v>3384.4999999999995</v>
      </c>
      <c r="O195" s="48">
        <f t="shared" si="192"/>
        <v>0</v>
      </c>
      <c r="P195" s="48">
        <f t="shared" si="192"/>
        <v>0</v>
      </c>
      <c r="Q195" s="48">
        <f t="shared" si="192"/>
        <v>0</v>
      </c>
      <c r="R195" s="45">
        <f t="shared" si="142"/>
        <v>3344.7999999999997</v>
      </c>
      <c r="S195" s="45">
        <f t="shared" si="143"/>
        <v>3384.4999999999995</v>
      </c>
      <c r="T195" s="45">
        <f t="shared" si="144"/>
        <v>3384.4999999999995</v>
      </c>
      <c r="U195" s="48">
        <f t="shared" si="192"/>
        <v>0</v>
      </c>
    </row>
    <row r="196" spans="1:21" x14ac:dyDescent="0.25">
      <c r="A196" s="20" t="s">
        <v>144</v>
      </c>
      <c r="B196" s="20">
        <v>240</v>
      </c>
      <c r="C196" s="20" t="s">
        <v>12</v>
      </c>
      <c r="D196" s="20" t="s">
        <v>73</v>
      </c>
      <c r="E196" s="23" t="s">
        <v>771</v>
      </c>
      <c r="F196" s="24">
        <v>3344.7999999999997</v>
      </c>
      <c r="G196" s="24">
        <v>3384.4999999999995</v>
      </c>
      <c r="H196" s="24">
        <v>3384.4999999999995</v>
      </c>
      <c r="I196" s="24"/>
      <c r="J196" s="24"/>
      <c r="K196" s="24"/>
      <c r="L196" s="42">
        <f t="shared" si="155"/>
        <v>3344.7999999999997</v>
      </c>
      <c r="M196" s="42">
        <f t="shared" si="156"/>
        <v>3384.4999999999995</v>
      </c>
      <c r="N196" s="42">
        <f t="shared" si="157"/>
        <v>3384.4999999999995</v>
      </c>
      <c r="O196" s="48"/>
      <c r="P196" s="48"/>
      <c r="Q196" s="48"/>
      <c r="R196" s="45">
        <f t="shared" si="142"/>
        <v>3344.7999999999997</v>
      </c>
      <c r="S196" s="45">
        <f t="shared" si="143"/>
        <v>3384.4999999999995</v>
      </c>
      <c r="T196" s="45">
        <f t="shared" si="144"/>
        <v>3384.4999999999995</v>
      </c>
      <c r="U196" s="48"/>
    </row>
    <row r="197" spans="1:21" ht="47.25" x14ac:dyDescent="0.25">
      <c r="A197" s="20" t="s">
        <v>144</v>
      </c>
      <c r="B197" s="20" t="s">
        <v>55</v>
      </c>
      <c r="C197" s="20"/>
      <c r="D197" s="20"/>
      <c r="E197" s="39" t="s">
        <v>742</v>
      </c>
      <c r="F197" s="24">
        <f>F198</f>
        <v>519937.8</v>
      </c>
      <c r="G197" s="24">
        <f t="shared" ref="G197:U198" si="193">G198</f>
        <v>550268.69999999995</v>
      </c>
      <c r="H197" s="24">
        <f t="shared" si="193"/>
        <v>571660.9</v>
      </c>
      <c r="I197" s="24">
        <f t="shared" si="193"/>
        <v>15040.1</v>
      </c>
      <c r="J197" s="24">
        <f t="shared" si="193"/>
        <v>31574.300000000003</v>
      </c>
      <c r="K197" s="24">
        <f t="shared" si="193"/>
        <v>54380.700000000004</v>
      </c>
      <c r="L197" s="42">
        <f t="shared" si="155"/>
        <v>534977.9</v>
      </c>
      <c r="M197" s="42">
        <f t="shared" si="156"/>
        <v>581843</v>
      </c>
      <c r="N197" s="42">
        <f t="shared" si="157"/>
        <v>626041.59999999998</v>
      </c>
      <c r="O197" s="48">
        <f t="shared" si="193"/>
        <v>0</v>
      </c>
      <c r="P197" s="48">
        <f t="shared" si="193"/>
        <v>0</v>
      </c>
      <c r="Q197" s="48">
        <f t="shared" si="193"/>
        <v>0</v>
      </c>
      <c r="R197" s="45">
        <f t="shared" si="142"/>
        <v>534977.9</v>
      </c>
      <c r="S197" s="45">
        <f t="shared" si="143"/>
        <v>581843</v>
      </c>
      <c r="T197" s="45">
        <f t="shared" si="144"/>
        <v>626041.59999999998</v>
      </c>
      <c r="U197" s="48">
        <f t="shared" si="193"/>
        <v>0</v>
      </c>
    </row>
    <row r="198" spans="1:21" x14ac:dyDescent="0.25">
      <c r="A198" s="20" t="s">
        <v>144</v>
      </c>
      <c r="B198" s="20" t="s">
        <v>420</v>
      </c>
      <c r="C198" s="20"/>
      <c r="D198" s="20"/>
      <c r="E198" s="23" t="s">
        <v>744</v>
      </c>
      <c r="F198" s="24">
        <f>F199</f>
        <v>519937.8</v>
      </c>
      <c r="G198" s="24">
        <f t="shared" si="193"/>
        <v>550268.69999999995</v>
      </c>
      <c r="H198" s="24">
        <f t="shared" si="193"/>
        <v>571660.9</v>
      </c>
      <c r="I198" s="24">
        <f t="shared" si="193"/>
        <v>15040.1</v>
      </c>
      <c r="J198" s="24">
        <f t="shared" si="193"/>
        <v>31574.300000000003</v>
      </c>
      <c r="K198" s="24">
        <f t="shared" si="193"/>
        <v>54380.700000000004</v>
      </c>
      <c r="L198" s="42">
        <f t="shared" si="155"/>
        <v>534977.9</v>
      </c>
      <c r="M198" s="42">
        <f t="shared" si="156"/>
        <v>581843</v>
      </c>
      <c r="N198" s="42">
        <f t="shared" si="157"/>
        <v>626041.59999999998</v>
      </c>
      <c r="O198" s="48">
        <f t="shared" si="193"/>
        <v>0</v>
      </c>
      <c r="P198" s="48">
        <f t="shared" si="193"/>
        <v>0</v>
      </c>
      <c r="Q198" s="48">
        <f t="shared" si="193"/>
        <v>0</v>
      </c>
      <c r="R198" s="45">
        <f t="shared" si="142"/>
        <v>534977.9</v>
      </c>
      <c r="S198" s="45">
        <f t="shared" si="143"/>
        <v>581843</v>
      </c>
      <c r="T198" s="45">
        <f t="shared" si="144"/>
        <v>626041.59999999998</v>
      </c>
      <c r="U198" s="48">
        <f t="shared" si="193"/>
        <v>0</v>
      </c>
    </row>
    <row r="199" spans="1:21" x14ac:dyDescent="0.25">
      <c r="A199" s="20" t="s">
        <v>144</v>
      </c>
      <c r="B199" s="20">
        <v>620</v>
      </c>
      <c r="C199" s="20" t="s">
        <v>12</v>
      </c>
      <c r="D199" s="20" t="s">
        <v>73</v>
      </c>
      <c r="E199" s="23" t="s">
        <v>771</v>
      </c>
      <c r="F199" s="24">
        <v>519937.8</v>
      </c>
      <c r="G199" s="24">
        <v>550268.69999999995</v>
      </c>
      <c r="H199" s="24">
        <v>571660.9</v>
      </c>
      <c r="I199" s="24">
        <f>-5748.1+20788.2</f>
        <v>15040.1</v>
      </c>
      <c r="J199" s="24">
        <f>-5748.1+37322.4</f>
        <v>31574.300000000003</v>
      </c>
      <c r="K199" s="24">
        <f>-5748.1+60128.8</f>
        <v>54380.700000000004</v>
      </c>
      <c r="L199" s="42">
        <f t="shared" si="155"/>
        <v>534977.9</v>
      </c>
      <c r="M199" s="42">
        <f t="shared" si="156"/>
        <v>581843</v>
      </c>
      <c r="N199" s="42">
        <f t="shared" si="157"/>
        <v>626041.59999999998</v>
      </c>
      <c r="O199" s="48"/>
      <c r="P199" s="48"/>
      <c r="Q199" s="48"/>
      <c r="R199" s="45">
        <f t="shared" si="142"/>
        <v>534977.9</v>
      </c>
      <c r="S199" s="45">
        <f t="shared" si="143"/>
        <v>581843</v>
      </c>
      <c r="T199" s="45">
        <f t="shared" si="144"/>
        <v>626041.59999999998</v>
      </c>
      <c r="U199" s="48"/>
    </row>
    <row r="200" spans="1:21" x14ac:dyDescent="0.25">
      <c r="A200" s="20" t="s">
        <v>144</v>
      </c>
      <c r="B200" s="20" t="s">
        <v>7</v>
      </c>
      <c r="C200" s="20"/>
      <c r="D200" s="20"/>
      <c r="E200" s="23" t="s">
        <v>746</v>
      </c>
      <c r="F200" s="24">
        <f>F201</f>
        <v>1059.4000000000001</v>
      </c>
      <c r="G200" s="24">
        <f t="shared" ref="G200:U201" si="194">G201</f>
        <v>1059.4000000000001</v>
      </c>
      <c r="H200" s="24">
        <f t="shared" si="194"/>
        <v>1059.4000000000001</v>
      </c>
      <c r="I200" s="24">
        <f t="shared" si="194"/>
        <v>-868.9</v>
      </c>
      <c r="J200" s="24">
        <f t="shared" si="194"/>
        <v>-868.9</v>
      </c>
      <c r="K200" s="24">
        <f t="shared" si="194"/>
        <v>-868.9</v>
      </c>
      <c r="L200" s="42">
        <f t="shared" si="155"/>
        <v>190.50000000000011</v>
      </c>
      <c r="M200" s="42">
        <f t="shared" si="156"/>
        <v>190.50000000000011</v>
      </c>
      <c r="N200" s="42">
        <f t="shared" si="157"/>
        <v>190.50000000000011</v>
      </c>
      <c r="O200" s="48">
        <f t="shared" si="194"/>
        <v>0</v>
      </c>
      <c r="P200" s="48">
        <f t="shared" si="194"/>
        <v>0</v>
      </c>
      <c r="Q200" s="48">
        <f t="shared" si="194"/>
        <v>0</v>
      </c>
      <c r="R200" s="45">
        <f t="shared" si="142"/>
        <v>190.50000000000011</v>
      </c>
      <c r="S200" s="45">
        <f t="shared" si="143"/>
        <v>190.50000000000011</v>
      </c>
      <c r="T200" s="45">
        <f t="shared" si="144"/>
        <v>190.50000000000011</v>
      </c>
      <c r="U200" s="48">
        <f t="shared" si="194"/>
        <v>0</v>
      </c>
    </row>
    <row r="201" spans="1:21" x14ac:dyDescent="0.25">
      <c r="A201" s="20" t="s">
        <v>144</v>
      </c>
      <c r="B201" s="20" t="s">
        <v>215</v>
      </c>
      <c r="C201" s="20"/>
      <c r="D201" s="20"/>
      <c r="E201" s="23" t="s">
        <v>749</v>
      </c>
      <c r="F201" s="24">
        <f>F202</f>
        <v>1059.4000000000001</v>
      </c>
      <c r="G201" s="24">
        <f t="shared" si="194"/>
        <v>1059.4000000000001</v>
      </c>
      <c r="H201" s="24">
        <f t="shared" si="194"/>
        <v>1059.4000000000001</v>
      </c>
      <c r="I201" s="24">
        <f t="shared" si="194"/>
        <v>-868.9</v>
      </c>
      <c r="J201" s="24">
        <f t="shared" si="194"/>
        <v>-868.9</v>
      </c>
      <c r="K201" s="24">
        <f t="shared" si="194"/>
        <v>-868.9</v>
      </c>
      <c r="L201" s="42">
        <f t="shared" si="155"/>
        <v>190.50000000000011</v>
      </c>
      <c r="M201" s="42">
        <f t="shared" si="156"/>
        <v>190.50000000000011</v>
      </c>
      <c r="N201" s="42">
        <f t="shared" si="157"/>
        <v>190.50000000000011</v>
      </c>
      <c r="O201" s="48">
        <f t="shared" si="194"/>
        <v>0</v>
      </c>
      <c r="P201" s="48">
        <f t="shared" si="194"/>
        <v>0</v>
      </c>
      <c r="Q201" s="48">
        <f t="shared" si="194"/>
        <v>0</v>
      </c>
      <c r="R201" s="45">
        <f t="shared" si="142"/>
        <v>190.50000000000011</v>
      </c>
      <c r="S201" s="45">
        <f t="shared" si="143"/>
        <v>190.50000000000011</v>
      </c>
      <c r="T201" s="45">
        <f t="shared" si="144"/>
        <v>190.50000000000011</v>
      </c>
      <c r="U201" s="48">
        <f t="shared" si="194"/>
        <v>0</v>
      </c>
    </row>
    <row r="202" spans="1:21" x14ac:dyDescent="0.25">
      <c r="A202" s="20" t="s">
        <v>144</v>
      </c>
      <c r="B202" s="20">
        <v>850</v>
      </c>
      <c r="C202" s="20" t="s">
        <v>12</v>
      </c>
      <c r="D202" s="20" t="s">
        <v>73</v>
      </c>
      <c r="E202" s="23" t="s">
        <v>771</v>
      </c>
      <c r="F202" s="24">
        <v>1059.4000000000001</v>
      </c>
      <c r="G202" s="24">
        <v>1059.4000000000001</v>
      </c>
      <c r="H202" s="24">
        <v>1059.4000000000001</v>
      </c>
      <c r="I202" s="24">
        <v>-868.9</v>
      </c>
      <c r="J202" s="24">
        <v>-868.9</v>
      </c>
      <c r="K202" s="24">
        <v>-868.9</v>
      </c>
      <c r="L202" s="42">
        <f t="shared" si="155"/>
        <v>190.50000000000011</v>
      </c>
      <c r="M202" s="42">
        <f t="shared" si="156"/>
        <v>190.50000000000011</v>
      </c>
      <c r="N202" s="42">
        <f t="shared" si="157"/>
        <v>190.50000000000011</v>
      </c>
      <c r="O202" s="48"/>
      <c r="P202" s="48"/>
      <c r="Q202" s="48"/>
      <c r="R202" s="45">
        <f t="shared" si="142"/>
        <v>190.50000000000011</v>
      </c>
      <c r="S202" s="45">
        <f t="shared" si="143"/>
        <v>190.50000000000011</v>
      </c>
      <c r="T202" s="45">
        <f t="shared" si="144"/>
        <v>190.50000000000011</v>
      </c>
      <c r="U202" s="48"/>
    </row>
    <row r="203" spans="1:21" ht="31.5" x14ac:dyDescent="0.25">
      <c r="A203" s="20" t="s">
        <v>159</v>
      </c>
      <c r="B203" s="20"/>
      <c r="C203" s="20"/>
      <c r="D203" s="20"/>
      <c r="E203" s="23" t="s">
        <v>465</v>
      </c>
      <c r="F203" s="24">
        <f>F204+F207</f>
        <v>6283.8</v>
      </c>
      <c r="G203" s="24">
        <f t="shared" ref="G203:K203" si="195">G204+G207</f>
        <v>6283.8</v>
      </c>
      <c r="H203" s="24">
        <f t="shared" si="195"/>
        <v>6283.8</v>
      </c>
      <c r="I203" s="24">
        <f t="shared" si="195"/>
        <v>-69.3</v>
      </c>
      <c r="J203" s="24">
        <f t="shared" si="195"/>
        <v>-69.3</v>
      </c>
      <c r="K203" s="24">
        <f t="shared" si="195"/>
        <v>-69.3</v>
      </c>
      <c r="L203" s="42">
        <f t="shared" si="155"/>
        <v>6214.5</v>
      </c>
      <c r="M203" s="42">
        <f t="shared" si="156"/>
        <v>6214.5</v>
      </c>
      <c r="N203" s="42">
        <f t="shared" si="157"/>
        <v>6214.5</v>
      </c>
      <c r="O203" s="48">
        <f t="shared" ref="O203:P203" si="196">O204+O207</f>
        <v>0</v>
      </c>
      <c r="P203" s="48">
        <f t="shared" si="196"/>
        <v>0</v>
      </c>
      <c r="Q203" s="48">
        <f t="shared" ref="Q203" si="197">Q204+Q207</f>
        <v>0</v>
      </c>
      <c r="R203" s="45">
        <f t="shared" si="142"/>
        <v>6214.5</v>
      </c>
      <c r="S203" s="45">
        <f t="shared" si="143"/>
        <v>6214.5</v>
      </c>
      <c r="T203" s="45">
        <f t="shared" si="144"/>
        <v>6214.5</v>
      </c>
      <c r="U203" s="48">
        <f t="shared" ref="U203" si="198">U204+U207</f>
        <v>0</v>
      </c>
    </row>
    <row r="204" spans="1:21" ht="94.5" x14ac:dyDescent="0.25">
      <c r="A204" s="20" t="s">
        <v>159</v>
      </c>
      <c r="B204" s="20" t="s">
        <v>13</v>
      </c>
      <c r="C204" s="20"/>
      <c r="D204" s="20"/>
      <c r="E204" s="23" t="s">
        <v>730</v>
      </c>
      <c r="F204" s="24">
        <f>F205</f>
        <v>115.3</v>
      </c>
      <c r="G204" s="24">
        <f t="shared" ref="G204:U205" si="199">G205</f>
        <v>115.3</v>
      </c>
      <c r="H204" s="24">
        <f t="shared" si="199"/>
        <v>115.3</v>
      </c>
      <c r="I204" s="24">
        <f t="shared" si="199"/>
        <v>0</v>
      </c>
      <c r="J204" s="24">
        <f t="shared" si="199"/>
        <v>0</v>
      </c>
      <c r="K204" s="24">
        <f t="shared" si="199"/>
        <v>0</v>
      </c>
      <c r="L204" s="42">
        <f t="shared" si="155"/>
        <v>115.3</v>
      </c>
      <c r="M204" s="42">
        <f t="shared" si="156"/>
        <v>115.3</v>
      </c>
      <c r="N204" s="42">
        <f t="shared" si="157"/>
        <v>115.3</v>
      </c>
      <c r="O204" s="48">
        <f t="shared" si="199"/>
        <v>0</v>
      </c>
      <c r="P204" s="48">
        <f t="shared" si="199"/>
        <v>0</v>
      </c>
      <c r="Q204" s="48">
        <f t="shared" si="199"/>
        <v>0</v>
      </c>
      <c r="R204" s="45">
        <f t="shared" si="142"/>
        <v>115.3</v>
      </c>
      <c r="S204" s="45">
        <f t="shared" si="143"/>
        <v>115.3</v>
      </c>
      <c r="T204" s="45">
        <f t="shared" si="144"/>
        <v>115.3</v>
      </c>
      <c r="U204" s="48">
        <f t="shared" si="199"/>
        <v>0</v>
      </c>
    </row>
    <row r="205" spans="1:21" ht="31.5" x14ac:dyDescent="0.25">
      <c r="A205" s="20" t="s">
        <v>159</v>
      </c>
      <c r="B205" s="20" t="s">
        <v>422</v>
      </c>
      <c r="C205" s="20"/>
      <c r="D205" s="20"/>
      <c r="E205" s="23" t="s">
        <v>731</v>
      </c>
      <c r="F205" s="24">
        <f>F206</f>
        <v>115.3</v>
      </c>
      <c r="G205" s="24">
        <f t="shared" si="199"/>
        <v>115.3</v>
      </c>
      <c r="H205" s="24">
        <f t="shared" si="199"/>
        <v>115.3</v>
      </c>
      <c r="I205" s="24">
        <f t="shared" si="199"/>
        <v>0</v>
      </c>
      <c r="J205" s="24">
        <f t="shared" si="199"/>
        <v>0</v>
      </c>
      <c r="K205" s="24">
        <f t="shared" si="199"/>
        <v>0</v>
      </c>
      <c r="L205" s="42">
        <f t="shared" si="155"/>
        <v>115.3</v>
      </c>
      <c r="M205" s="42">
        <f t="shared" si="156"/>
        <v>115.3</v>
      </c>
      <c r="N205" s="42">
        <f t="shared" si="157"/>
        <v>115.3</v>
      </c>
      <c r="O205" s="48">
        <f t="shared" si="199"/>
        <v>0</v>
      </c>
      <c r="P205" s="48">
        <f t="shared" si="199"/>
        <v>0</v>
      </c>
      <c r="Q205" s="48">
        <f t="shared" si="199"/>
        <v>0</v>
      </c>
      <c r="R205" s="45">
        <f t="shared" si="142"/>
        <v>115.3</v>
      </c>
      <c r="S205" s="45">
        <f t="shared" si="143"/>
        <v>115.3</v>
      </c>
      <c r="T205" s="45">
        <f t="shared" si="144"/>
        <v>115.3</v>
      </c>
      <c r="U205" s="48">
        <f t="shared" si="199"/>
        <v>0</v>
      </c>
    </row>
    <row r="206" spans="1:21" ht="31.5" x14ac:dyDescent="0.25">
      <c r="A206" s="20" t="s">
        <v>159</v>
      </c>
      <c r="B206" s="20">
        <v>110</v>
      </c>
      <c r="C206" s="20" t="s">
        <v>72</v>
      </c>
      <c r="D206" s="20" t="s">
        <v>32</v>
      </c>
      <c r="E206" s="23" t="s">
        <v>784</v>
      </c>
      <c r="F206" s="24">
        <v>115.3</v>
      </c>
      <c r="G206" s="24">
        <v>115.3</v>
      </c>
      <c r="H206" s="24">
        <v>115.3</v>
      </c>
      <c r="I206" s="24"/>
      <c r="J206" s="24"/>
      <c r="K206" s="24"/>
      <c r="L206" s="42">
        <f t="shared" si="155"/>
        <v>115.3</v>
      </c>
      <c r="M206" s="42">
        <f t="shared" si="156"/>
        <v>115.3</v>
      </c>
      <c r="N206" s="42">
        <f t="shared" si="157"/>
        <v>115.3</v>
      </c>
      <c r="O206" s="48"/>
      <c r="P206" s="48"/>
      <c r="Q206" s="48"/>
      <c r="R206" s="45">
        <f t="shared" si="142"/>
        <v>115.3</v>
      </c>
      <c r="S206" s="45">
        <f t="shared" si="143"/>
        <v>115.3</v>
      </c>
      <c r="T206" s="45">
        <f t="shared" si="144"/>
        <v>115.3</v>
      </c>
      <c r="U206" s="48"/>
    </row>
    <row r="207" spans="1:21" ht="47.25" x14ac:dyDescent="0.25">
      <c r="A207" s="20" t="s">
        <v>159</v>
      </c>
      <c r="B207" s="20" t="s">
        <v>55</v>
      </c>
      <c r="C207" s="20"/>
      <c r="D207" s="20"/>
      <c r="E207" s="39" t="s">
        <v>742</v>
      </c>
      <c r="F207" s="24">
        <f>F208</f>
        <v>6168.5</v>
      </c>
      <c r="G207" s="24">
        <f t="shared" ref="G207:U208" si="200">G208</f>
        <v>6168.5</v>
      </c>
      <c r="H207" s="24">
        <f t="shared" si="200"/>
        <v>6168.5</v>
      </c>
      <c r="I207" s="24">
        <f t="shared" si="200"/>
        <v>-69.3</v>
      </c>
      <c r="J207" s="24">
        <f t="shared" si="200"/>
        <v>-69.3</v>
      </c>
      <c r="K207" s="24">
        <f t="shared" si="200"/>
        <v>-69.3</v>
      </c>
      <c r="L207" s="42">
        <f t="shared" si="155"/>
        <v>6099.2</v>
      </c>
      <c r="M207" s="42">
        <f t="shared" si="156"/>
        <v>6099.2</v>
      </c>
      <c r="N207" s="42">
        <f t="shared" si="157"/>
        <v>6099.2</v>
      </c>
      <c r="O207" s="48">
        <f t="shared" si="200"/>
        <v>0</v>
      </c>
      <c r="P207" s="48">
        <f t="shared" si="200"/>
        <v>0</v>
      </c>
      <c r="Q207" s="48">
        <f t="shared" si="200"/>
        <v>0</v>
      </c>
      <c r="R207" s="45">
        <f t="shared" si="142"/>
        <v>6099.2</v>
      </c>
      <c r="S207" s="45">
        <f t="shared" si="143"/>
        <v>6099.2</v>
      </c>
      <c r="T207" s="45">
        <f t="shared" si="144"/>
        <v>6099.2</v>
      </c>
      <c r="U207" s="48">
        <f t="shared" si="200"/>
        <v>0</v>
      </c>
    </row>
    <row r="208" spans="1:21" x14ac:dyDescent="0.25">
      <c r="A208" s="20" t="s">
        <v>159</v>
      </c>
      <c r="B208" s="20" t="s">
        <v>420</v>
      </c>
      <c r="C208" s="20"/>
      <c r="D208" s="20"/>
      <c r="E208" s="23" t="s">
        <v>744</v>
      </c>
      <c r="F208" s="24">
        <f>F209</f>
        <v>6168.5</v>
      </c>
      <c r="G208" s="24">
        <f t="shared" si="200"/>
        <v>6168.5</v>
      </c>
      <c r="H208" s="24">
        <f t="shared" si="200"/>
        <v>6168.5</v>
      </c>
      <c r="I208" s="24">
        <f t="shared" si="200"/>
        <v>-69.3</v>
      </c>
      <c r="J208" s="24">
        <f t="shared" si="200"/>
        <v>-69.3</v>
      </c>
      <c r="K208" s="24">
        <f t="shared" si="200"/>
        <v>-69.3</v>
      </c>
      <c r="L208" s="42">
        <f t="shared" si="155"/>
        <v>6099.2</v>
      </c>
      <c r="M208" s="42">
        <f t="shared" si="156"/>
        <v>6099.2</v>
      </c>
      <c r="N208" s="42">
        <f t="shared" si="157"/>
        <v>6099.2</v>
      </c>
      <c r="O208" s="48">
        <f t="shared" si="200"/>
        <v>0</v>
      </c>
      <c r="P208" s="48">
        <f t="shared" si="200"/>
        <v>0</v>
      </c>
      <c r="Q208" s="48">
        <f t="shared" si="200"/>
        <v>0</v>
      </c>
      <c r="R208" s="45">
        <f t="shared" ref="R208:R271" si="201">L208+O208</f>
        <v>6099.2</v>
      </c>
      <c r="S208" s="45">
        <f t="shared" ref="S208:S271" si="202">M208+P208</f>
        <v>6099.2</v>
      </c>
      <c r="T208" s="45">
        <f t="shared" ref="T208:T271" si="203">N208+Q208</f>
        <v>6099.2</v>
      </c>
      <c r="U208" s="48">
        <f t="shared" si="200"/>
        <v>0</v>
      </c>
    </row>
    <row r="209" spans="1:21" ht="31.5" x14ac:dyDescent="0.25">
      <c r="A209" s="20" t="s">
        <v>159</v>
      </c>
      <c r="B209" s="20">
        <v>620</v>
      </c>
      <c r="C209" s="20" t="s">
        <v>72</v>
      </c>
      <c r="D209" s="20" t="s">
        <v>32</v>
      </c>
      <c r="E209" s="23" t="s">
        <v>784</v>
      </c>
      <c r="F209" s="24">
        <v>6168.5</v>
      </c>
      <c r="G209" s="24">
        <v>6168.5</v>
      </c>
      <c r="H209" s="24">
        <v>6168.5</v>
      </c>
      <c r="I209" s="24">
        <v>-69.3</v>
      </c>
      <c r="J209" s="24">
        <v>-69.3</v>
      </c>
      <c r="K209" s="24">
        <v>-69.3</v>
      </c>
      <c r="L209" s="42">
        <f t="shared" si="155"/>
        <v>6099.2</v>
      </c>
      <c r="M209" s="42">
        <f t="shared" si="156"/>
        <v>6099.2</v>
      </c>
      <c r="N209" s="42">
        <f t="shared" si="157"/>
        <v>6099.2</v>
      </c>
      <c r="O209" s="48"/>
      <c r="P209" s="48"/>
      <c r="Q209" s="48"/>
      <c r="R209" s="45">
        <f t="shared" si="201"/>
        <v>6099.2</v>
      </c>
      <c r="S209" s="45">
        <f t="shared" si="202"/>
        <v>6099.2</v>
      </c>
      <c r="T209" s="45">
        <f t="shared" si="203"/>
        <v>6099.2</v>
      </c>
      <c r="U209" s="48"/>
    </row>
    <row r="210" spans="1:21" s="28" customFormat="1" ht="47.25" x14ac:dyDescent="0.25">
      <c r="A210" s="25" t="s">
        <v>160</v>
      </c>
      <c r="B210" s="25"/>
      <c r="C210" s="25"/>
      <c r="D210" s="25"/>
      <c r="E210" s="26" t="s">
        <v>460</v>
      </c>
      <c r="F210" s="27">
        <f>F211+F226+F234+F243+F247+F255</f>
        <v>437835.3</v>
      </c>
      <c r="G210" s="27">
        <f t="shared" ref="G210:K210" si="204">G211+G226+G234+G243+G247+G255</f>
        <v>556678.9</v>
      </c>
      <c r="H210" s="27">
        <f t="shared" si="204"/>
        <v>508309.2</v>
      </c>
      <c r="I210" s="27">
        <f t="shared" si="204"/>
        <v>4457.6000000000004</v>
      </c>
      <c r="J210" s="27">
        <f t="shared" si="204"/>
        <v>4417.3</v>
      </c>
      <c r="K210" s="27">
        <f t="shared" si="204"/>
        <v>3821</v>
      </c>
      <c r="L210" s="42">
        <f t="shared" si="155"/>
        <v>442292.89999999997</v>
      </c>
      <c r="M210" s="42">
        <f t="shared" si="156"/>
        <v>561096.20000000007</v>
      </c>
      <c r="N210" s="42">
        <f t="shared" si="157"/>
        <v>512130.2</v>
      </c>
      <c r="O210" s="49">
        <f t="shared" ref="O210:P210" si="205">O211+O226+O234+O243+O247+O255</f>
        <v>0</v>
      </c>
      <c r="P210" s="49">
        <f t="shared" si="205"/>
        <v>0</v>
      </c>
      <c r="Q210" s="49">
        <f t="shared" ref="Q210" si="206">Q211+Q226+Q234+Q243+Q247+Q255</f>
        <v>0</v>
      </c>
      <c r="R210" s="55">
        <f t="shared" si="201"/>
        <v>442292.89999999997</v>
      </c>
      <c r="S210" s="45">
        <f t="shared" si="202"/>
        <v>561096.20000000007</v>
      </c>
      <c r="T210" s="45">
        <f t="shared" si="203"/>
        <v>512130.2</v>
      </c>
      <c r="U210" s="49">
        <f t="shared" ref="U210" si="207">U211+U226+U234+U243+U247+U255</f>
        <v>0</v>
      </c>
    </row>
    <row r="211" spans="1:21" ht="78.75" x14ac:dyDescent="0.25">
      <c r="A211" s="20" t="s">
        <v>149</v>
      </c>
      <c r="B211" s="20"/>
      <c r="C211" s="20"/>
      <c r="D211" s="20"/>
      <c r="E211" s="23" t="s">
        <v>434</v>
      </c>
      <c r="F211" s="24">
        <f>F212+F215+F218+F223</f>
        <v>89881.099999999991</v>
      </c>
      <c r="G211" s="24">
        <f t="shared" ref="G211:K211" si="208">G212+G215+G218+G223</f>
        <v>85061.1</v>
      </c>
      <c r="H211" s="24">
        <f t="shared" si="208"/>
        <v>85657.5</v>
      </c>
      <c r="I211" s="24">
        <f t="shared" si="208"/>
        <v>4457.6000000000004</v>
      </c>
      <c r="J211" s="24">
        <f t="shared" si="208"/>
        <v>4417.3</v>
      </c>
      <c r="K211" s="24">
        <f t="shared" si="208"/>
        <v>3821</v>
      </c>
      <c r="L211" s="42">
        <f t="shared" si="155"/>
        <v>94338.7</v>
      </c>
      <c r="M211" s="42">
        <f t="shared" si="156"/>
        <v>89478.400000000009</v>
      </c>
      <c r="N211" s="42">
        <f t="shared" si="157"/>
        <v>89478.5</v>
      </c>
      <c r="O211" s="48">
        <f t="shared" ref="O211:P211" si="209">O212+O215+O218+O223</f>
        <v>0</v>
      </c>
      <c r="P211" s="48">
        <f t="shared" si="209"/>
        <v>0</v>
      </c>
      <c r="Q211" s="48">
        <f t="shared" ref="Q211" si="210">Q212+Q215+Q218+Q223</f>
        <v>0</v>
      </c>
      <c r="R211" s="45">
        <f t="shared" si="201"/>
        <v>94338.7</v>
      </c>
      <c r="S211" s="45">
        <f t="shared" si="202"/>
        <v>89478.400000000009</v>
      </c>
      <c r="T211" s="45">
        <f t="shared" si="203"/>
        <v>89478.5</v>
      </c>
      <c r="U211" s="48">
        <f t="shared" ref="U211" si="211">U212+U215+U218+U223</f>
        <v>0</v>
      </c>
    </row>
    <row r="212" spans="1:21" ht="94.5" x14ac:dyDescent="0.25">
      <c r="A212" s="20" t="s">
        <v>149</v>
      </c>
      <c r="B212" s="20" t="s">
        <v>13</v>
      </c>
      <c r="C212" s="20"/>
      <c r="D212" s="20"/>
      <c r="E212" s="23" t="s">
        <v>730</v>
      </c>
      <c r="F212" s="24">
        <f>F213</f>
        <v>25889.699999999997</v>
      </c>
      <c r="G212" s="24">
        <f t="shared" ref="G212:U213" si="212">G213</f>
        <v>25904</v>
      </c>
      <c r="H212" s="24">
        <f t="shared" si="212"/>
        <v>26093.499999999996</v>
      </c>
      <c r="I212" s="24">
        <f t="shared" si="212"/>
        <v>1760.2</v>
      </c>
      <c r="J212" s="24">
        <f t="shared" si="212"/>
        <v>1747.3</v>
      </c>
      <c r="K212" s="24">
        <f t="shared" si="212"/>
        <v>1558</v>
      </c>
      <c r="L212" s="42">
        <f t="shared" si="155"/>
        <v>27649.899999999998</v>
      </c>
      <c r="M212" s="42">
        <f t="shared" si="156"/>
        <v>27651.3</v>
      </c>
      <c r="N212" s="42">
        <f t="shared" si="157"/>
        <v>27651.499999999996</v>
      </c>
      <c r="O212" s="48">
        <f t="shared" si="212"/>
        <v>0</v>
      </c>
      <c r="P212" s="48">
        <f t="shared" si="212"/>
        <v>0</v>
      </c>
      <c r="Q212" s="48">
        <f t="shared" si="212"/>
        <v>0</v>
      </c>
      <c r="R212" s="45">
        <f t="shared" si="201"/>
        <v>27649.899999999998</v>
      </c>
      <c r="S212" s="45">
        <f t="shared" si="202"/>
        <v>27651.3</v>
      </c>
      <c r="T212" s="45">
        <f t="shared" si="203"/>
        <v>27651.499999999996</v>
      </c>
      <c r="U212" s="48">
        <f t="shared" si="212"/>
        <v>0</v>
      </c>
    </row>
    <row r="213" spans="1:21" ht="31.5" x14ac:dyDescent="0.25">
      <c r="A213" s="20" t="s">
        <v>149</v>
      </c>
      <c r="B213" s="20" t="s">
        <v>422</v>
      </c>
      <c r="C213" s="20"/>
      <c r="D213" s="20"/>
      <c r="E213" s="23" t="s">
        <v>731</v>
      </c>
      <c r="F213" s="24">
        <f>F214</f>
        <v>25889.699999999997</v>
      </c>
      <c r="G213" s="24">
        <f t="shared" si="212"/>
        <v>25904</v>
      </c>
      <c r="H213" s="24">
        <f t="shared" si="212"/>
        <v>26093.499999999996</v>
      </c>
      <c r="I213" s="24">
        <f t="shared" si="212"/>
        <v>1760.2</v>
      </c>
      <c r="J213" s="24">
        <f t="shared" si="212"/>
        <v>1747.3</v>
      </c>
      <c r="K213" s="24">
        <f t="shared" si="212"/>
        <v>1558</v>
      </c>
      <c r="L213" s="42">
        <f t="shared" si="155"/>
        <v>27649.899999999998</v>
      </c>
      <c r="M213" s="42">
        <f t="shared" si="156"/>
        <v>27651.3</v>
      </c>
      <c r="N213" s="42">
        <f t="shared" si="157"/>
        <v>27651.499999999996</v>
      </c>
      <c r="O213" s="48">
        <f t="shared" si="212"/>
        <v>0</v>
      </c>
      <c r="P213" s="48">
        <f t="shared" si="212"/>
        <v>0</v>
      </c>
      <c r="Q213" s="48">
        <f t="shared" si="212"/>
        <v>0</v>
      </c>
      <c r="R213" s="45">
        <f t="shared" si="201"/>
        <v>27649.899999999998</v>
      </c>
      <c r="S213" s="45">
        <f t="shared" si="202"/>
        <v>27651.3</v>
      </c>
      <c r="T213" s="45">
        <f t="shared" si="203"/>
        <v>27651.499999999996</v>
      </c>
      <c r="U213" s="48">
        <f t="shared" si="212"/>
        <v>0</v>
      </c>
    </row>
    <row r="214" spans="1:21" x14ac:dyDescent="0.25">
      <c r="A214" s="20" t="s">
        <v>149</v>
      </c>
      <c r="B214" s="20">
        <v>110</v>
      </c>
      <c r="C214" s="20" t="s">
        <v>12</v>
      </c>
      <c r="D214" s="20" t="s">
        <v>71</v>
      </c>
      <c r="E214" s="23" t="s">
        <v>773</v>
      </c>
      <c r="F214" s="24">
        <v>25889.699999999997</v>
      </c>
      <c r="G214" s="24">
        <v>25904</v>
      </c>
      <c r="H214" s="24">
        <v>26093.499999999996</v>
      </c>
      <c r="I214" s="24">
        <v>1760.2</v>
      </c>
      <c r="J214" s="24">
        <v>1747.3</v>
      </c>
      <c r="K214" s="24">
        <v>1558</v>
      </c>
      <c r="L214" s="42">
        <f t="shared" si="155"/>
        <v>27649.899999999998</v>
      </c>
      <c r="M214" s="42">
        <f t="shared" si="156"/>
        <v>27651.3</v>
      </c>
      <c r="N214" s="42">
        <f t="shared" si="157"/>
        <v>27651.499999999996</v>
      </c>
      <c r="O214" s="48"/>
      <c r="P214" s="48"/>
      <c r="Q214" s="48"/>
      <c r="R214" s="45">
        <f t="shared" si="201"/>
        <v>27649.899999999998</v>
      </c>
      <c r="S214" s="45">
        <f t="shared" si="202"/>
        <v>27651.3</v>
      </c>
      <c r="T214" s="45">
        <f t="shared" si="203"/>
        <v>27651.499999999996</v>
      </c>
      <c r="U214" s="48"/>
    </row>
    <row r="215" spans="1:21" ht="31.5" x14ac:dyDescent="0.25">
      <c r="A215" s="20" t="s">
        <v>149</v>
      </c>
      <c r="B215" s="20" t="s">
        <v>6</v>
      </c>
      <c r="C215" s="20"/>
      <c r="D215" s="20"/>
      <c r="E215" s="23" t="s">
        <v>733</v>
      </c>
      <c r="F215" s="24">
        <f>F216</f>
        <v>4352.5000000000009</v>
      </c>
      <c r="G215" s="24">
        <f t="shared" ref="G215:U216" si="213">G216</f>
        <v>4416.4999999999991</v>
      </c>
      <c r="H215" s="24">
        <f t="shared" si="213"/>
        <v>4416.4999999999991</v>
      </c>
      <c r="I215" s="24">
        <f t="shared" si="213"/>
        <v>0</v>
      </c>
      <c r="J215" s="24">
        <f t="shared" si="213"/>
        <v>0</v>
      </c>
      <c r="K215" s="24">
        <f t="shared" si="213"/>
        <v>0</v>
      </c>
      <c r="L215" s="42">
        <f t="shared" si="155"/>
        <v>4352.5000000000009</v>
      </c>
      <c r="M215" s="42">
        <f t="shared" si="156"/>
        <v>4416.4999999999991</v>
      </c>
      <c r="N215" s="42">
        <f t="shared" si="157"/>
        <v>4416.4999999999991</v>
      </c>
      <c r="O215" s="48">
        <f t="shared" si="213"/>
        <v>0</v>
      </c>
      <c r="P215" s="48">
        <f t="shared" si="213"/>
        <v>0</v>
      </c>
      <c r="Q215" s="48">
        <f t="shared" si="213"/>
        <v>0</v>
      </c>
      <c r="R215" s="45">
        <f t="shared" si="201"/>
        <v>4352.5000000000009</v>
      </c>
      <c r="S215" s="45">
        <f t="shared" si="202"/>
        <v>4416.4999999999991</v>
      </c>
      <c r="T215" s="45">
        <f t="shared" si="203"/>
        <v>4416.4999999999991</v>
      </c>
      <c r="U215" s="48">
        <f t="shared" si="213"/>
        <v>0</v>
      </c>
    </row>
    <row r="216" spans="1:21" ht="47.25" x14ac:dyDescent="0.25">
      <c r="A216" s="20" t="s">
        <v>149</v>
      </c>
      <c r="B216" s="20" t="s">
        <v>167</v>
      </c>
      <c r="C216" s="20"/>
      <c r="D216" s="20"/>
      <c r="E216" s="23" t="s">
        <v>734</v>
      </c>
      <c r="F216" s="24">
        <f>F217</f>
        <v>4352.5000000000009</v>
      </c>
      <c r="G216" s="24">
        <f t="shared" si="213"/>
        <v>4416.4999999999991</v>
      </c>
      <c r="H216" s="24">
        <f t="shared" si="213"/>
        <v>4416.4999999999991</v>
      </c>
      <c r="I216" s="24">
        <f t="shared" si="213"/>
        <v>0</v>
      </c>
      <c r="J216" s="24">
        <f t="shared" si="213"/>
        <v>0</v>
      </c>
      <c r="K216" s="24">
        <f t="shared" si="213"/>
        <v>0</v>
      </c>
      <c r="L216" s="42">
        <f t="shared" si="155"/>
        <v>4352.5000000000009</v>
      </c>
      <c r="M216" s="42">
        <f t="shared" si="156"/>
        <v>4416.4999999999991</v>
      </c>
      <c r="N216" s="42">
        <f t="shared" si="157"/>
        <v>4416.4999999999991</v>
      </c>
      <c r="O216" s="48">
        <f t="shared" si="213"/>
        <v>0</v>
      </c>
      <c r="P216" s="48">
        <f t="shared" si="213"/>
        <v>0</v>
      </c>
      <c r="Q216" s="48">
        <f t="shared" si="213"/>
        <v>0</v>
      </c>
      <c r="R216" s="45">
        <f t="shared" si="201"/>
        <v>4352.5000000000009</v>
      </c>
      <c r="S216" s="45">
        <f t="shared" si="202"/>
        <v>4416.4999999999991</v>
      </c>
      <c r="T216" s="45">
        <f t="shared" si="203"/>
        <v>4416.4999999999991</v>
      </c>
      <c r="U216" s="48">
        <f t="shared" si="213"/>
        <v>0</v>
      </c>
    </row>
    <row r="217" spans="1:21" x14ac:dyDescent="0.25">
      <c r="A217" s="20" t="s">
        <v>149</v>
      </c>
      <c r="B217" s="20">
        <v>240</v>
      </c>
      <c r="C217" s="20" t="s">
        <v>12</v>
      </c>
      <c r="D217" s="20" t="s">
        <v>71</v>
      </c>
      <c r="E217" s="23" t="s">
        <v>773</v>
      </c>
      <c r="F217" s="24">
        <v>4352.5000000000009</v>
      </c>
      <c r="G217" s="24">
        <v>4416.4999999999991</v>
      </c>
      <c r="H217" s="24">
        <v>4416.4999999999991</v>
      </c>
      <c r="I217" s="24"/>
      <c r="J217" s="24"/>
      <c r="K217" s="24"/>
      <c r="L217" s="42">
        <f t="shared" si="155"/>
        <v>4352.5000000000009</v>
      </c>
      <c r="M217" s="42">
        <f t="shared" si="156"/>
        <v>4416.4999999999991</v>
      </c>
      <c r="N217" s="42">
        <f t="shared" si="157"/>
        <v>4416.4999999999991</v>
      </c>
      <c r="O217" s="48"/>
      <c r="P217" s="48"/>
      <c r="Q217" s="48"/>
      <c r="R217" s="45">
        <f t="shared" si="201"/>
        <v>4352.5000000000009</v>
      </c>
      <c r="S217" s="45">
        <f t="shared" si="202"/>
        <v>4416.4999999999991</v>
      </c>
      <c r="T217" s="45">
        <f t="shared" si="203"/>
        <v>4416.4999999999991</v>
      </c>
      <c r="U217" s="48"/>
    </row>
    <row r="218" spans="1:21" ht="47.25" x14ac:dyDescent="0.25">
      <c r="A218" s="20" t="s">
        <v>149</v>
      </c>
      <c r="B218" s="20" t="s">
        <v>55</v>
      </c>
      <c r="C218" s="20"/>
      <c r="D218" s="20"/>
      <c r="E218" s="39" t="s">
        <v>742</v>
      </c>
      <c r="F218" s="24">
        <f>F219+F221</f>
        <v>59461.5</v>
      </c>
      <c r="G218" s="24">
        <f t="shared" ref="G218:K218" si="214">G219+G221</f>
        <v>54561.5</v>
      </c>
      <c r="H218" s="24">
        <f t="shared" si="214"/>
        <v>54968.4</v>
      </c>
      <c r="I218" s="24">
        <f t="shared" si="214"/>
        <v>2697.4</v>
      </c>
      <c r="J218" s="24">
        <f t="shared" si="214"/>
        <v>2670</v>
      </c>
      <c r="K218" s="24">
        <f t="shared" si="214"/>
        <v>2263</v>
      </c>
      <c r="L218" s="42">
        <f t="shared" ref="L218:L281" si="215">F218+I218</f>
        <v>62158.9</v>
      </c>
      <c r="M218" s="42">
        <f t="shared" ref="M218:M281" si="216">G218+J218</f>
        <v>57231.5</v>
      </c>
      <c r="N218" s="42">
        <f t="shared" ref="N218:N281" si="217">H218+K218</f>
        <v>57231.4</v>
      </c>
      <c r="O218" s="48">
        <f t="shared" ref="O218:P218" si="218">O219+O221</f>
        <v>0</v>
      </c>
      <c r="P218" s="48">
        <f t="shared" si="218"/>
        <v>0</v>
      </c>
      <c r="Q218" s="48">
        <f t="shared" ref="Q218" si="219">Q219+Q221</f>
        <v>0</v>
      </c>
      <c r="R218" s="45">
        <f t="shared" si="201"/>
        <v>62158.9</v>
      </c>
      <c r="S218" s="45">
        <f t="shared" si="202"/>
        <v>57231.5</v>
      </c>
      <c r="T218" s="45">
        <f t="shared" si="203"/>
        <v>57231.4</v>
      </c>
      <c r="U218" s="48">
        <f t="shared" ref="U218" si="220">U219+U221</f>
        <v>0</v>
      </c>
    </row>
    <row r="219" spans="1:21" x14ac:dyDescent="0.25">
      <c r="A219" s="20" t="s">
        <v>149</v>
      </c>
      <c r="B219" s="20" t="s">
        <v>419</v>
      </c>
      <c r="C219" s="20"/>
      <c r="D219" s="20"/>
      <c r="E219" s="39" t="s">
        <v>743</v>
      </c>
      <c r="F219" s="24">
        <f>F220</f>
        <v>31765.9</v>
      </c>
      <c r="G219" s="24">
        <f t="shared" ref="G219:U219" si="221">G220</f>
        <v>31846.799999999999</v>
      </c>
      <c r="H219" s="24">
        <f t="shared" si="221"/>
        <v>32123.9</v>
      </c>
      <c r="I219" s="24">
        <f t="shared" si="221"/>
        <v>1670.9</v>
      </c>
      <c r="J219" s="24">
        <f t="shared" si="221"/>
        <v>1652.2</v>
      </c>
      <c r="K219" s="24">
        <f t="shared" si="221"/>
        <v>1375.1</v>
      </c>
      <c r="L219" s="42">
        <f t="shared" si="215"/>
        <v>33436.800000000003</v>
      </c>
      <c r="M219" s="42">
        <f t="shared" si="216"/>
        <v>33499</v>
      </c>
      <c r="N219" s="42">
        <f t="shared" si="217"/>
        <v>33499</v>
      </c>
      <c r="O219" s="48">
        <f t="shared" si="221"/>
        <v>0</v>
      </c>
      <c r="P219" s="48">
        <f t="shared" si="221"/>
        <v>0</v>
      </c>
      <c r="Q219" s="48">
        <f t="shared" si="221"/>
        <v>0</v>
      </c>
      <c r="R219" s="45">
        <f t="shared" si="201"/>
        <v>33436.800000000003</v>
      </c>
      <c r="S219" s="45">
        <f t="shared" si="202"/>
        <v>33499</v>
      </c>
      <c r="T219" s="45">
        <f t="shared" si="203"/>
        <v>33499</v>
      </c>
      <c r="U219" s="48">
        <f t="shared" si="221"/>
        <v>0</v>
      </c>
    </row>
    <row r="220" spans="1:21" x14ac:dyDescent="0.25">
      <c r="A220" s="20" t="s">
        <v>149</v>
      </c>
      <c r="B220" s="20">
        <v>610</v>
      </c>
      <c r="C220" s="20" t="s">
        <v>12</v>
      </c>
      <c r="D220" s="20" t="s">
        <v>71</v>
      </c>
      <c r="E220" s="23" t="s">
        <v>773</v>
      </c>
      <c r="F220" s="24">
        <v>31765.9</v>
      </c>
      <c r="G220" s="24">
        <v>31846.799999999999</v>
      </c>
      <c r="H220" s="24">
        <v>32123.9</v>
      </c>
      <c r="I220" s="24">
        <v>1670.9</v>
      </c>
      <c r="J220" s="24">
        <v>1652.2</v>
      </c>
      <c r="K220" s="24">
        <v>1375.1</v>
      </c>
      <c r="L220" s="42">
        <f t="shared" si="215"/>
        <v>33436.800000000003</v>
      </c>
      <c r="M220" s="42">
        <f t="shared" si="216"/>
        <v>33499</v>
      </c>
      <c r="N220" s="42">
        <f t="shared" si="217"/>
        <v>33499</v>
      </c>
      <c r="O220" s="48"/>
      <c r="P220" s="48"/>
      <c r="Q220" s="48"/>
      <c r="R220" s="45">
        <f t="shared" si="201"/>
        <v>33436.800000000003</v>
      </c>
      <c r="S220" s="45">
        <f t="shared" si="202"/>
        <v>33499</v>
      </c>
      <c r="T220" s="45">
        <f t="shared" si="203"/>
        <v>33499</v>
      </c>
      <c r="U220" s="48"/>
    </row>
    <row r="221" spans="1:21" x14ac:dyDescent="0.25">
      <c r="A221" s="20" t="s">
        <v>149</v>
      </c>
      <c r="B221" s="20" t="s">
        <v>420</v>
      </c>
      <c r="C221" s="20"/>
      <c r="D221" s="20"/>
      <c r="E221" s="23" t="s">
        <v>744</v>
      </c>
      <c r="F221" s="24">
        <f>F222</f>
        <v>27695.599999999999</v>
      </c>
      <c r="G221" s="24">
        <f t="shared" ref="G221:U221" si="222">G222</f>
        <v>22714.7</v>
      </c>
      <c r="H221" s="24">
        <f t="shared" si="222"/>
        <v>22844.5</v>
      </c>
      <c r="I221" s="24">
        <f t="shared" si="222"/>
        <v>1026.5</v>
      </c>
      <c r="J221" s="24">
        <f t="shared" si="222"/>
        <v>1017.8</v>
      </c>
      <c r="K221" s="24">
        <f t="shared" si="222"/>
        <v>887.9</v>
      </c>
      <c r="L221" s="42">
        <f t="shared" si="215"/>
        <v>28722.1</v>
      </c>
      <c r="M221" s="42">
        <f t="shared" si="216"/>
        <v>23732.5</v>
      </c>
      <c r="N221" s="42">
        <f t="shared" si="217"/>
        <v>23732.400000000001</v>
      </c>
      <c r="O221" s="48">
        <f t="shared" si="222"/>
        <v>0</v>
      </c>
      <c r="P221" s="48">
        <f t="shared" si="222"/>
        <v>0</v>
      </c>
      <c r="Q221" s="48">
        <f t="shared" si="222"/>
        <v>0</v>
      </c>
      <c r="R221" s="45">
        <f t="shared" si="201"/>
        <v>28722.1</v>
      </c>
      <c r="S221" s="45">
        <f t="shared" si="202"/>
        <v>23732.5</v>
      </c>
      <c r="T221" s="45">
        <f t="shared" si="203"/>
        <v>23732.400000000001</v>
      </c>
      <c r="U221" s="48">
        <f t="shared" si="222"/>
        <v>0</v>
      </c>
    </row>
    <row r="222" spans="1:21" x14ac:dyDescent="0.25">
      <c r="A222" s="20" t="s">
        <v>149</v>
      </c>
      <c r="B222" s="20">
        <v>620</v>
      </c>
      <c r="C222" s="20" t="s">
        <v>12</v>
      </c>
      <c r="D222" s="20" t="s">
        <v>71</v>
      </c>
      <c r="E222" s="23" t="s">
        <v>773</v>
      </c>
      <c r="F222" s="24">
        <v>27695.599999999999</v>
      </c>
      <c r="G222" s="24">
        <v>22714.7</v>
      </c>
      <c r="H222" s="24">
        <v>22844.5</v>
      </c>
      <c r="I222" s="24">
        <v>1026.5</v>
      </c>
      <c r="J222" s="24">
        <v>1017.8</v>
      </c>
      <c r="K222" s="24">
        <v>887.9</v>
      </c>
      <c r="L222" s="42">
        <f t="shared" si="215"/>
        <v>28722.1</v>
      </c>
      <c r="M222" s="42">
        <f t="shared" si="216"/>
        <v>23732.5</v>
      </c>
      <c r="N222" s="42">
        <f t="shared" si="217"/>
        <v>23732.400000000001</v>
      </c>
      <c r="O222" s="48"/>
      <c r="P222" s="48"/>
      <c r="Q222" s="48"/>
      <c r="R222" s="45">
        <f t="shared" si="201"/>
        <v>28722.1</v>
      </c>
      <c r="S222" s="45">
        <f t="shared" si="202"/>
        <v>23732.5</v>
      </c>
      <c r="T222" s="45">
        <f t="shared" si="203"/>
        <v>23732.400000000001</v>
      </c>
      <c r="U222" s="48"/>
    </row>
    <row r="223" spans="1:21" x14ac:dyDescent="0.25">
      <c r="A223" s="20" t="s">
        <v>149</v>
      </c>
      <c r="B223" s="20" t="s">
        <v>7</v>
      </c>
      <c r="C223" s="20"/>
      <c r="D223" s="20"/>
      <c r="E223" s="23" t="s">
        <v>746</v>
      </c>
      <c r="F223" s="24">
        <f>F224</f>
        <v>177.4</v>
      </c>
      <c r="G223" s="24">
        <f t="shared" ref="G223:U224" si="223">G224</f>
        <v>179.10000000000002</v>
      </c>
      <c r="H223" s="24">
        <f t="shared" si="223"/>
        <v>179.10000000000002</v>
      </c>
      <c r="I223" s="24">
        <f t="shared" si="223"/>
        <v>0</v>
      </c>
      <c r="J223" s="24">
        <f t="shared" si="223"/>
        <v>0</v>
      </c>
      <c r="K223" s="24">
        <f t="shared" si="223"/>
        <v>0</v>
      </c>
      <c r="L223" s="42">
        <f t="shared" si="215"/>
        <v>177.4</v>
      </c>
      <c r="M223" s="42">
        <f t="shared" si="216"/>
        <v>179.10000000000002</v>
      </c>
      <c r="N223" s="42">
        <f t="shared" si="217"/>
        <v>179.10000000000002</v>
      </c>
      <c r="O223" s="48">
        <f t="shared" si="223"/>
        <v>0</v>
      </c>
      <c r="P223" s="48">
        <f t="shared" si="223"/>
        <v>0</v>
      </c>
      <c r="Q223" s="48">
        <f t="shared" si="223"/>
        <v>0</v>
      </c>
      <c r="R223" s="45">
        <f t="shared" si="201"/>
        <v>177.4</v>
      </c>
      <c r="S223" s="45">
        <f t="shared" si="202"/>
        <v>179.10000000000002</v>
      </c>
      <c r="T223" s="45">
        <f t="shared" si="203"/>
        <v>179.10000000000002</v>
      </c>
      <c r="U223" s="48">
        <f t="shared" si="223"/>
        <v>0</v>
      </c>
    </row>
    <row r="224" spans="1:21" x14ac:dyDescent="0.25">
      <c r="A224" s="20" t="s">
        <v>149</v>
      </c>
      <c r="B224" s="20" t="s">
        <v>215</v>
      </c>
      <c r="C224" s="20"/>
      <c r="D224" s="20"/>
      <c r="E224" s="23" t="s">
        <v>749</v>
      </c>
      <c r="F224" s="24">
        <f>F225</f>
        <v>177.4</v>
      </c>
      <c r="G224" s="24">
        <f t="shared" si="223"/>
        <v>179.10000000000002</v>
      </c>
      <c r="H224" s="24">
        <f t="shared" si="223"/>
        <v>179.10000000000002</v>
      </c>
      <c r="I224" s="24">
        <f t="shared" si="223"/>
        <v>0</v>
      </c>
      <c r="J224" s="24">
        <f t="shared" si="223"/>
        <v>0</v>
      </c>
      <c r="K224" s="24">
        <f t="shared" si="223"/>
        <v>0</v>
      </c>
      <c r="L224" s="42">
        <f t="shared" si="215"/>
        <v>177.4</v>
      </c>
      <c r="M224" s="42">
        <f t="shared" si="216"/>
        <v>179.10000000000002</v>
      </c>
      <c r="N224" s="42">
        <f t="shared" si="217"/>
        <v>179.10000000000002</v>
      </c>
      <c r="O224" s="48">
        <f t="shared" si="223"/>
        <v>0</v>
      </c>
      <c r="P224" s="48">
        <f t="shared" si="223"/>
        <v>0</v>
      </c>
      <c r="Q224" s="48">
        <f t="shared" si="223"/>
        <v>0</v>
      </c>
      <c r="R224" s="45">
        <f t="shared" si="201"/>
        <v>177.4</v>
      </c>
      <c r="S224" s="45">
        <f t="shared" si="202"/>
        <v>179.10000000000002</v>
      </c>
      <c r="T224" s="45">
        <f t="shared" si="203"/>
        <v>179.10000000000002</v>
      </c>
      <c r="U224" s="48">
        <f t="shared" si="223"/>
        <v>0</v>
      </c>
    </row>
    <row r="225" spans="1:21" x14ac:dyDescent="0.25">
      <c r="A225" s="20" t="s">
        <v>149</v>
      </c>
      <c r="B225" s="20">
        <v>850</v>
      </c>
      <c r="C225" s="20" t="s">
        <v>12</v>
      </c>
      <c r="D225" s="20" t="s">
        <v>71</v>
      </c>
      <c r="E225" s="23" t="s">
        <v>773</v>
      </c>
      <c r="F225" s="24">
        <v>177.4</v>
      </c>
      <c r="G225" s="24">
        <v>179.10000000000002</v>
      </c>
      <c r="H225" s="24">
        <v>179.10000000000002</v>
      </c>
      <c r="I225" s="24"/>
      <c r="J225" s="24"/>
      <c r="K225" s="24"/>
      <c r="L225" s="42">
        <f t="shared" si="215"/>
        <v>177.4</v>
      </c>
      <c r="M225" s="42">
        <f t="shared" si="216"/>
        <v>179.10000000000002</v>
      </c>
      <c r="N225" s="42">
        <f t="shared" si="217"/>
        <v>179.10000000000002</v>
      </c>
      <c r="O225" s="48"/>
      <c r="P225" s="48"/>
      <c r="Q225" s="48"/>
      <c r="R225" s="45">
        <f t="shared" si="201"/>
        <v>177.4</v>
      </c>
      <c r="S225" s="45">
        <f t="shared" si="202"/>
        <v>179.10000000000002</v>
      </c>
      <c r="T225" s="45">
        <f t="shared" si="203"/>
        <v>179.10000000000002</v>
      </c>
      <c r="U225" s="48"/>
    </row>
    <row r="226" spans="1:21" ht="63" x14ac:dyDescent="0.25">
      <c r="A226" s="20" t="s">
        <v>126</v>
      </c>
      <c r="B226" s="20"/>
      <c r="C226" s="20"/>
      <c r="D226" s="20"/>
      <c r="E226" s="23" t="s">
        <v>461</v>
      </c>
      <c r="F226" s="24">
        <f>F227</f>
        <v>326158.5</v>
      </c>
      <c r="G226" s="24">
        <f t="shared" ref="G226:U226" si="224">G227</f>
        <v>449966.10000000003</v>
      </c>
      <c r="H226" s="24">
        <f t="shared" si="224"/>
        <v>401000</v>
      </c>
      <c r="I226" s="24">
        <f t="shared" si="224"/>
        <v>0</v>
      </c>
      <c r="J226" s="24">
        <f t="shared" si="224"/>
        <v>0</v>
      </c>
      <c r="K226" s="24">
        <f t="shared" si="224"/>
        <v>0</v>
      </c>
      <c r="L226" s="42">
        <f t="shared" si="215"/>
        <v>326158.5</v>
      </c>
      <c r="M226" s="42">
        <f t="shared" si="216"/>
        <v>449966.10000000003</v>
      </c>
      <c r="N226" s="42">
        <f t="shared" si="217"/>
        <v>401000</v>
      </c>
      <c r="O226" s="48">
        <f t="shared" si="224"/>
        <v>0</v>
      </c>
      <c r="P226" s="48">
        <f t="shared" si="224"/>
        <v>0</v>
      </c>
      <c r="Q226" s="48">
        <f t="shared" si="224"/>
        <v>0</v>
      </c>
      <c r="R226" s="45">
        <f t="shared" si="201"/>
        <v>326158.5</v>
      </c>
      <c r="S226" s="45">
        <f t="shared" si="202"/>
        <v>449966.10000000003</v>
      </c>
      <c r="T226" s="45">
        <f t="shared" si="203"/>
        <v>401000</v>
      </c>
      <c r="U226" s="48">
        <f t="shared" si="224"/>
        <v>0</v>
      </c>
    </row>
    <row r="227" spans="1:21" ht="47.25" x14ac:dyDescent="0.25">
      <c r="A227" s="20" t="s">
        <v>126</v>
      </c>
      <c r="B227" s="20" t="s">
        <v>55</v>
      </c>
      <c r="C227" s="20"/>
      <c r="D227" s="20"/>
      <c r="E227" s="39" t="s">
        <v>742</v>
      </c>
      <c r="F227" s="24">
        <f>F228+F231</f>
        <v>326158.5</v>
      </c>
      <c r="G227" s="24">
        <f t="shared" ref="G227:K227" si="225">G228+G231</f>
        <v>449966.10000000003</v>
      </c>
      <c r="H227" s="24">
        <f t="shared" si="225"/>
        <v>401000</v>
      </c>
      <c r="I227" s="24">
        <f t="shared" si="225"/>
        <v>0</v>
      </c>
      <c r="J227" s="24">
        <f t="shared" si="225"/>
        <v>0</v>
      </c>
      <c r="K227" s="24">
        <f t="shared" si="225"/>
        <v>0</v>
      </c>
      <c r="L227" s="42">
        <f t="shared" si="215"/>
        <v>326158.5</v>
      </c>
      <c r="M227" s="42">
        <f t="shared" si="216"/>
        <v>449966.10000000003</v>
      </c>
      <c r="N227" s="42">
        <f t="shared" si="217"/>
        <v>401000</v>
      </c>
      <c r="O227" s="48">
        <f t="shared" ref="O227:P227" si="226">O228+O231</f>
        <v>0</v>
      </c>
      <c r="P227" s="48">
        <f t="shared" si="226"/>
        <v>0</v>
      </c>
      <c r="Q227" s="48">
        <f t="shared" ref="Q227" si="227">Q228+Q231</f>
        <v>0</v>
      </c>
      <c r="R227" s="45">
        <f t="shared" si="201"/>
        <v>326158.5</v>
      </c>
      <c r="S227" s="45">
        <f t="shared" si="202"/>
        <v>449966.10000000003</v>
      </c>
      <c r="T227" s="45">
        <f t="shared" si="203"/>
        <v>401000</v>
      </c>
      <c r="U227" s="48">
        <f t="shared" ref="U227" si="228">U228+U231</f>
        <v>0</v>
      </c>
    </row>
    <row r="228" spans="1:21" x14ac:dyDescent="0.25">
      <c r="A228" s="20" t="s">
        <v>126</v>
      </c>
      <c r="B228" s="20" t="s">
        <v>419</v>
      </c>
      <c r="C228" s="20"/>
      <c r="D228" s="20"/>
      <c r="E228" s="39" t="s">
        <v>743</v>
      </c>
      <c r="F228" s="24">
        <f>F229+F230</f>
        <v>62289.1</v>
      </c>
      <c r="G228" s="24">
        <f t="shared" ref="G228:K228" si="229">G229+G230</f>
        <v>97349.2</v>
      </c>
      <c r="H228" s="24">
        <f t="shared" si="229"/>
        <v>153493.1</v>
      </c>
      <c r="I228" s="24">
        <f t="shared" si="229"/>
        <v>0</v>
      </c>
      <c r="J228" s="24">
        <f t="shared" si="229"/>
        <v>0</v>
      </c>
      <c r="K228" s="24">
        <f t="shared" si="229"/>
        <v>0</v>
      </c>
      <c r="L228" s="42">
        <f t="shared" si="215"/>
        <v>62289.1</v>
      </c>
      <c r="M228" s="42">
        <f t="shared" si="216"/>
        <v>97349.2</v>
      </c>
      <c r="N228" s="42">
        <f t="shared" si="217"/>
        <v>153493.1</v>
      </c>
      <c r="O228" s="48">
        <f t="shared" ref="O228:P228" si="230">O229+O230</f>
        <v>0</v>
      </c>
      <c r="P228" s="48">
        <f t="shared" si="230"/>
        <v>0</v>
      </c>
      <c r="Q228" s="48">
        <f t="shared" ref="Q228" si="231">Q229+Q230</f>
        <v>0</v>
      </c>
      <c r="R228" s="45">
        <f t="shared" si="201"/>
        <v>62289.1</v>
      </c>
      <c r="S228" s="45">
        <f t="shared" si="202"/>
        <v>97349.2</v>
      </c>
      <c r="T228" s="45">
        <f t="shared" si="203"/>
        <v>153493.1</v>
      </c>
      <c r="U228" s="48">
        <f t="shared" ref="U228" si="232">U229+U230</f>
        <v>0</v>
      </c>
    </row>
    <row r="229" spans="1:21" x14ac:dyDescent="0.25">
      <c r="A229" s="20" t="s">
        <v>126</v>
      </c>
      <c r="B229" s="20">
        <v>610</v>
      </c>
      <c r="C229" s="20" t="s">
        <v>12</v>
      </c>
      <c r="D229" s="20" t="s">
        <v>10</v>
      </c>
      <c r="E229" s="23" t="s">
        <v>770</v>
      </c>
      <c r="F229" s="24">
        <v>38289.1</v>
      </c>
      <c r="G229" s="24">
        <v>67349.2</v>
      </c>
      <c r="H229" s="24">
        <v>153493.1</v>
      </c>
      <c r="I229" s="24"/>
      <c r="J229" s="24"/>
      <c r="K229" s="24"/>
      <c r="L229" s="42">
        <f t="shared" si="215"/>
        <v>38289.1</v>
      </c>
      <c r="M229" s="42">
        <f t="shared" si="216"/>
        <v>67349.2</v>
      </c>
      <c r="N229" s="42">
        <f t="shared" si="217"/>
        <v>153493.1</v>
      </c>
      <c r="O229" s="48"/>
      <c r="P229" s="48"/>
      <c r="Q229" s="48"/>
      <c r="R229" s="45">
        <f t="shared" si="201"/>
        <v>38289.1</v>
      </c>
      <c r="S229" s="45">
        <f t="shared" si="202"/>
        <v>67349.2</v>
      </c>
      <c r="T229" s="45">
        <f t="shared" si="203"/>
        <v>153493.1</v>
      </c>
      <c r="U229" s="48"/>
    </row>
    <row r="230" spans="1:21" x14ac:dyDescent="0.25">
      <c r="A230" s="20" t="s">
        <v>126</v>
      </c>
      <c r="B230" s="20">
        <v>610</v>
      </c>
      <c r="C230" s="20" t="s">
        <v>12</v>
      </c>
      <c r="D230" s="20" t="s">
        <v>73</v>
      </c>
      <c r="E230" s="23" t="s">
        <v>771</v>
      </c>
      <c r="F230" s="24">
        <v>24000</v>
      </c>
      <c r="G230" s="24">
        <v>30000</v>
      </c>
      <c r="H230" s="24">
        <v>0</v>
      </c>
      <c r="I230" s="24"/>
      <c r="J230" s="24"/>
      <c r="K230" s="24"/>
      <c r="L230" s="42">
        <f t="shared" si="215"/>
        <v>24000</v>
      </c>
      <c r="M230" s="42">
        <f t="shared" si="216"/>
        <v>30000</v>
      </c>
      <c r="N230" s="42">
        <f t="shared" si="217"/>
        <v>0</v>
      </c>
      <c r="O230" s="48"/>
      <c r="P230" s="48"/>
      <c r="Q230" s="48"/>
      <c r="R230" s="45">
        <f t="shared" si="201"/>
        <v>24000</v>
      </c>
      <c r="S230" s="45">
        <f t="shared" si="202"/>
        <v>30000</v>
      </c>
      <c r="T230" s="45">
        <f t="shared" si="203"/>
        <v>0</v>
      </c>
      <c r="U230" s="48"/>
    </row>
    <row r="231" spans="1:21" x14ac:dyDescent="0.25">
      <c r="A231" s="20" t="s">
        <v>126</v>
      </c>
      <c r="B231" s="20" t="s">
        <v>420</v>
      </c>
      <c r="C231" s="20"/>
      <c r="D231" s="20"/>
      <c r="E231" s="23" t="s">
        <v>744</v>
      </c>
      <c r="F231" s="24">
        <f>F232+F233</f>
        <v>263869.40000000002</v>
      </c>
      <c r="G231" s="24">
        <f t="shared" ref="G231:K231" si="233">G232+G233</f>
        <v>352616.9</v>
      </c>
      <c r="H231" s="24">
        <f t="shared" si="233"/>
        <v>247506.9</v>
      </c>
      <c r="I231" s="24">
        <f t="shared" si="233"/>
        <v>0</v>
      </c>
      <c r="J231" s="24">
        <f t="shared" si="233"/>
        <v>0</v>
      </c>
      <c r="K231" s="24">
        <f t="shared" si="233"/>
        <v>0</v>
      </c>
      <c r="L231" s="42">
        <f t="shared" si="215"/>
        <v>263869.40000000002</v>
      </c>
      <c r="M231" s="42">
        <f t="shared" si="216"/>
        <v>352616.9</v>
      </c>
      <c r="N231" s="42">
        <f t="shared" si="217"/>
        <v>247506.9</v>
      </c>
      <c r="O231" s="48">
        <f t="shared" ref="O231:P231" si="234">O232+O233</f>
        <v>0</v>
      </c>
      <c r="P231" s="48">
        <f t="shared" si="234"/>
        <v>0</v>
      </c>
      <c r="Q231" s="48">
        <f t="shared" ref="Q231" si="235">Q232+Q233</f>
        <v>0</v>
      </c>
      <c r="R231" s="45">
        <f t="shared" si="201"/>
        <v>263869.40000000002</v>
      </c>
      <c r="S231" s="45">
        <f t="shared" si="202"/>
        <v>352616.9</v>
      </c>
      <c r="T231" s="45">
        <f t="shared" si="203"/>
        <v>247506.9</v>
      </c>
      <c r="U231" s="48">
        <f t="shared" ref="U231" si="236">U232+U233</f>
        <v>0</v>
      </c>
    </row>
    <row r="232" spans="1:21" x14ac:dyDescent="0.25">
      <c r="A232" s="20" t="s">
        <v>126</v>
      </c>
      <c r="B232" s="20">
        <v>620</v>
      </c>
      <c r="C232" s="20" t="s">
        <v>12</v>
      </c>
      <c r="D232" s="20" t="s">
        <v>10</v>
      </c>
      <c r="E232" s="23" t="s">
        <v>770</v>
      </c>
      <c r="F232" s="24">
        <v>85164.4</v>
      </c>
      <c r="G232" s="24">
        <v>154614.70000000001</v>
      </c>
      <c r="H232" s="24">
        <v>247506.9</v>
      </c>
      <c r="I232" s="24"/>
      <c r="J232" s="24"/>
      <c r="K232" s="24"/>
      <c r="L232" s="42">
        <f t="shared" si="215"/>
        <v>85164.4</v>
      </c>
      <c r="M232" s="42">
        <f t="shared" si="216"/>
        <v>154614.70000000001</v>
      </c>
      <c r="N232" s="42">
        <f t="shared" si="217"/>
        <v>247506.9</v>
      </c>
      <c r="O232" s="48"/>
      <c r="P232" s="48"/>
      <c r="Q232" s="48"/>
      <c r="R232" s="45">
        <f t="shared" si="201"/>
        <v>85164.4</v>
      </c>
      <c r="S232" s="45">
        <f t="shared" si="202"/>
        <v>154614.70000000001</v>
      </c>
      <c r="T232" s="45">
        <f t="shared" si="203"/>
        <v>247506.9</v>
      </c>
      <c r="U232" s="48"/>
    </row>
    <row r="233" spans="1:21" x14ac:dyDescent="0.25">
      <c r="A233" s="20" t="s">
        <v>126</v>
      </c>
      <c r="B233" s="20">
        <v>620</v>
      </c>
      <c r="C233" s="20" t="s">
        <v>12</v>
      </c>
      <c r="D233" s="20" t="s">
        <v>73</v>
      </c>
      <c r="E233" s="23" t="s">
        <v>771</v>
      </c>
      <c r="F233" s="24">
        <v>178705</v>
      </c>
      <c r="G233" s="24">
        <v>198002.2</v>
      </c>
      <c r="H233" s="24">
        <v>0</v>
      </c>
      <c r="I233" s="24"/>
      <c r="J233" s="24"/>
      <c r="K233" s="24"/>
      <c r="L233" s="42">
        <f t="shared" si="215"/>
        <v>178705</v>
      </c>
      <c r="M233" s="42">
        <f t="shared" si="216"/>
        <v>198002.2</v>
      </c>
      <c r="N233" s="42">
        <f t="shared" si="217"/>
        <v>0</v>
      </c>
      <c r="O233" s="48"/>
      <c r="P233" s="48"/>
      <c r="Q233" s="48"/>
      <c r="R233" s="45">
        <f t="shared" si="201"/>
        <v>178705</v>
      </c>
      <c r="S233" s="45">
        <f t="shared" si="202"/>
        <v>198002.2</v>
      </c>
      <c r="T233" s="45">
        <f t="shared" si="203"/>
        <v>0</v>
      </c>
      <c r="U233" s="48"/>
    </row>
    <row r="234" spans="1:21" x14ac:dyDescent="0.25">
      <c r="A234" s="20" t="s">
        <v>146</v>
      </c>
      <c r="B234" s="20"/>
      <c r="C234" s="20"/>
      <c r="D234" s="20"/>
      <c r="E234" s="23" t="s">
        <v>462</v>
      </c>
      <c r="F234" s="24">
        <f>F235+F238</f>
        <v>1499.6999999999998</v>
      </c>
      <c r="G234" s="24">
        <f t="shared" ref="G234:K234" si="237">G235+G238</f>
        <v>1355.6999999999998</v>
      </c>
      <c r="H234" s="24">
        <f t="shared" si="237"/>
        <v>1355.6999999999998</v>
      </c>
      <c r="I234" s="24">
        <f t="shared" si="237"/>
        <v>0</v>
      </c>
      <c r="J234" s="24">
        <f t="shared" si="237"/>
        <v>0</v>
      </c>
      <c r="K234" s="24">
        <f t="shared" si="237"/>
        <v>0</v>
      </c>
      <c r="L234" s="42">
        <f t="shared" si="215"/>
        <v>1499.6999999999998</v>
      </c>
      <c r="M234" s="42">
        <f t="shared" si="216"/>
        <v>1355.6999999999998</v>
      </c>
      <c r="N234" s="42">
        <f t="shared" si="217"/>
        <v>1355.6999999999998</v>
      </c>
      <c r="O234" s="48">
        <f t="shared" ref="O234:P234" si="238">O235+O238</f>
        <v>0</v>
      </c>
      <c r="P234" s="48">
        <f t="shared" si="238"/>
        <v>0</v>
      </c>
      <c r="Q234" s="48">
        <f t="shared" ref="Q234" si="239">Q235+Q238</f>
        <v>0</v>
      </c>
      <c r="R234" s="45">
        <f t="shared" si="201"/>
        <v>1499.6999999999998</v>
      </c>
      <c r="S234" s="45">
        <f t="shared" si="202"/>
        <v>1355.6999999999998</v>
      </c>
      <c r="T234" s="45">
        <f t="shared" si="203"/>
        <v>1355.6999999999998</v>
      </c>
      <c r="U234" s="48">
        <f t="shared" ref="U234" si="240">U235+U238</f>
        <v>0</v>
      </c>
    </row>
    <row r="235" spans="1:21" ht="31.5" x14ac:dyDescent="0.25">
      <c r="A235" s="20" t="s">
        <v>146</v>
      </c>
      <c r="B235" s="20" t="s">
        <v>6</v>
      </c>
      <c r="C235" s="20"/>
      <c r="D235" s="20"/>
      <c r="E235" s="23" t="s">
        <v>733</v>
      </c>
      <c r="F235" s="24">
        <f>F236</f>
        <v>1355.6999999999998</v>
      </c>
      <c r="G235" s="24">
        <f t="shared" ref="G235:U236" si="241">G236</f>
        <v>1355.6999999999998</v>
      </c>
      <c r="H235" s="24">
        <f t="shared" si="241"/>
        <v>1355.6999999999998</v>
      </c>
      <c r="I235" s="24">
        <f t="shared" si="241"/>
        <v>0</v>
      </c>
      <c r="J235" s="24">
        <f t="shared" si="241"/>
        <v>0</v>
      </c>
      <c r="K235" s="24">
        <f t="shared" si="241"/>
        <v>0</v>
      </c>
      <c r="L235" s="42">
        <f t="shared" si="215"/>
        <v>1355.6999999999998</v>
      </c>
      <c r="M235" s="42">
        <f t="shared" si="216"/>
        <v>1355.6999999999998</v>
      </c>
      <c r="N235" s="42">
        <f t="shared" si="217"/>
        <v>1355.6999999999998</v>
      </c>
      <c r="O235" s="48">
        <f t="shared" si="241"/>
        <v>0</v>
      </c>
      <c r="P235" s="48">
        <f t="shared" si="241"/>
        <v>0</v>
      </c>
      <c r="Q235" s="48">
        <f t="shared" si="241"/>
        <v>0</v>
      </c>
      <c r="R235" s="45">
        <f t="shared" si="201"/>
        <v>1355.6999999999998</v>
      </c>
      <c r="S235" s="45">
        <f t="shared" si="202"/>
        <v>1355.6999999999998</v>
      </c>
      <c r="T235" s="45">
        <f t="shared" si="203"/>
        <v>1355.6999999999998</v>
      </c>
      <c r="U235" s="48">
        <f t="shared" si="241"/>
        <v>0</v>
      </c>
    </row>
    <row r="236" spans="1:21" ht="47.25" x14ac:dyDescent="0.25">
      <c r="A236" s="20" t="s">
        <v>146</v>
      </c>
      <c r="B236" s="20" t="s">
        <v>167</v>
      </c>
      <c r="C236" s="20"/>
      <c r="D236" s="20"/>
      <c r="E236" s="23" t="s">
        <v>734</v>
      </c>
      <c r="F236" s="24">
        <f>F237</f>
        <v>1355.6999999999998</v>
      </c>
      <c r="G236" s="24">
        <f t="shared" si="241"/>
        <v>1355.6999999999998</v>
      </c>
      <c r="H236" s="24">
        <f t="shared" si="241"/>
        <v>1355.6999999999998</v>
      </c>
      <c r="I236" s="24">
        <f t="shared" si="241"/>
        <v>0</v>
      </c>
      <c r="J236" s="24">
        <f t="shared" si="241"/>
        <v>0</v>
      </c>
      <c r="K236" s="24">
        <f t="shared" si="241"/>
        <v>0</v>
      </c>
      <c r="L236" s="42">
        <f t="shared" si="215"/>
        <v>1355.6999999999998</v>
      </c>
      <c r="M236" s="42">
        <f t="shared" si="216"/>
        <v>1355.6999999999998</v>
      </c>
      <c r="N236" s="42">
        <f t="shared" si="217"/>
        <v>1355.6999999999998</v>
      </c>
      <c r="O236" s="48">
        <f t="shared" si="241"/>
        <v>0</v>
      </c>
      <c r="P236" s="48">
        <f t="shared" si="241"/>
        <v>0</v>
      </c>
      <c r="Q236" s="48">
        <f t="shared" si="241"/>
        <v>0</v>
      </c>
      <c r="R236" s="45">
        <f t="shared" si="201"/>
        <v>1355.6999999999998</v>
      </c>
      <c r="S236" s="45">
        <f t="shared" si="202"/>
        <v>1355.6999999999998</v>
      </c>
      <c r="T236" s="45">
        <f t="shared" si="203"/>
        <v>1355.6999999999998</v>
      </c>
      <c r="U236" s="48">
        <f t="shared" si="241"/>
        <v>0</v>
      </c>
    </row>
    <row r="237" spans="1:21" x14ac:dyDescent="0.25">
      <c r="A237" s="20" t="s">
        <v>146</v>
      </c>
      <c r="B237" s="20">
        <v>240</v>
      </c>
      <c r="C237" s="20" t="s">
        <v>12</v>
      </c>
      <c r="D237" s="20" t="s">
        <v>71</v>
      </c>
      <c r="E237" s="23" t="s">
        <v>773</v>
      </c>
      <c r="F237" s="24">
        <v>1355.6999999999998</v>
      </c>
      <c r="G237" s="24">
        <v>1355.6999999999998</v>
      </c>
      <c r="H237" s="24">
        <v>1355.6999999999998</v>
      </c>
      <c r="I237" s="24"/>
      <c r="J237" s="24"/>
      <c r="K237" s="24"/>
      <c r="L237" s="42">
        <f t="shared" si="215"/>
        <v>1355.6999999999998</v>
      </c>
      <c r="M237" s="42">
        <f t="shared" si="216"/>
        <v>1355.6999999999998</v>
      </c>
      <c r="N237" s="42">
        <f t="shared" si="217"/>
        <v>1355.6999999999998</v>
      </c>
      <c r="O237" s="48"/>
      <c r="P237" s="48"/>
      <c r="Q237" s="48"/>
      <c r="R237" s="45">
        <f t="shared" si="201"/>
        <v>1355.6999999999998</v>
      </c>
      <c r="S237" s="45">
        <f t="shared" si="202"/>
        <v>1355.6999999999998</v>
      </c>
      <c r="T237" s="45">
        <f t="shared" si="203"/>
        <v>1355.6999999999998</v>
      </c>
      <c r="U237" s="48"/>
    </row>
    <row r="238" spans="1:21" ht="47.25" x14ac:dyDescent="0.25">
      <c r="A238" s="20" t="s">
        <v>146</v>
      </c>
      <c r="B238" s="20" t="s">
        <v>55</v>
      </c>
      <c r="C238" s="20"/>
      <c r="D238" s="20"/>
      <c r="E238" s="39" t="s">
        <v>742</v>
      </c>
      <c r="F238" s="24">
        <f>F239+F241</f>
        <v>144</v>
      </c>
      <c r="G238" s="24">
        <f t="shared" ref="G238:K238" si="242">G239+G241</f>
        <v>0</v>
      </c>
      <c r="H238" s="24">
        <f t="shared" si="242"/>
        <v>0</v>
      </c>
      <c r="I238" s="24">
        <f t="shared" si="242"/>
        <v>0</v>
      </c>
      <c r="J238" s="24">
        <f t="shared" si="242"/>
        <v>0</v>
      </c>
      <c r="K238" s="24">
        <f t="shared" si="242"/>
        <v>0</v>
      </c>
      <c r="L238" s="42">
        <f t="shared" si="215"/>
        <v>144</v>
      </c>
      <c r="M238" s="42">
        <f t="shared" si="216"/>
        <v>0</v>
      </c>
      <c r="N238" s="42">
        <f t="shared" si="217"/>
        <v>0</v>
      </c>
      <c r="O238" s="48">
        <f t="shared" ref="O238:P238" si="243">O239+O241</f>
        <v>0</v>
      </c>
      <c r="P238" s="48">
        <f t="shared" si="243"/>
        <v>0</v>
      </c>
      <c r="Q238" s="48">
        <f t="shared" ref="Q238" si="244">Q239+Q241</f>
        <v>0</v>
      </c>
      <c r="R238" s="45">
        <f t="shared" si="201"/>
        <v>144</v>
      </c>
      <c r="S238" s="45">
        <f t="shared" si="202"/>
        <v>0</v>
      </c>
      <c r="T238" s="45">
        <f t="shared" si="203"/>
        <v>0</v>
      </c>
      <c r="U238" s="48">
        <f t="shared" ref="U238" si="245">U239+U241</f>
        <v>0</v>
      </c>
    </row>
    <row r="239" spans="1:21" x14ac:dyDescent="0.25">
      <c r="A239" s="20" t="s">
        <v>146</v>
      </c>
      <c r="B239" s="20" t="s">
        <v>419</v>
      </c>
      <c r="C239" s="20"/>
      <c r="D239" s="20"/>
      <c r="E239" s="39" t="s">
        <v>743</v>
      </c>
      <c r="F239" s="24">
        <f>F240</f>
        <v>38.4</v>
      </c>
      <c r="G239" s="24">
        <f t="shared" ref="G239:U239" si="246">G240</f>
        <v>0</v>
      </c>
      <c r="H239" s="24">
        <f t="shared" si="246"/>
        <v>0</v>
      </c>
      <c r="I239" s="24">
        <f t="shared" si="246"/>
        <v>0</v>
      </c>
      <c r="J239" s="24">
        <f t="shared" si="246"/>
        <v>0</v>
      </c>
      <c r="K239" s="24">
        <f t="shared" si="246"/>
        <v>0</v>
      </c>
      <c r="L239" s="42">
        <f t="shared" si="215"/>
        <v>38.4</v>
      </c>
      <c r="M239" s="42">
        <f t="shared" si="216"/>
        <v>0</v>
      </c>
      <c r="N239" s="42">
        <f t="shared" si="217"/>
        <v>0</v>
      </c>
      <c r="O239" s="48">
        <f t="shared" si="246"/>
        <v>0</v>
      </c>
      <c r="P239" s="48">
        <f t="shared" si="246"/>
        <v>0</v>
      </c>
      <c r="Q239" s="48">
        <f t="shared" si="246"/>
        <v>0</v>
      </c>
      <c r="R239" s="45">
        <f t="shared" si="201"/>
        <v>38.4</v>
      </c>
      <c r="S239" s="45">
        <f t="shared" si="202"/>
        <v>0</v>
      </c>
      <c r="T239" s="45">
        <f t="shared" si="203"/>
        <v>0</v>
      </c>
      <c r="U239" s="48">
        <f t="shared" si="246"/>
        <v>0</v>
      </c>
    </row>
    <row r="240" spans="1:21" x14ac:dyDescent="0.25">
      <c r="A240" s="20" t="s">
        <v>146</v>
      </c>
      <c r="B240" s="20">
        <v>610</v>
      </c>
      <c r="C240" s="20" t="s">
        <v>12</v>
      </c>
      <c r="D240" s="20" t="s">
        <v>71</v>
      </c>
      <c r="E240" s="23" t="s">
        <v>773</v>
      </c>
      <c r="F240" s="24">
        <v>38.4</v>
      </c>
      <c r="G240" s="24">
        <v>0</v>
      </c>
      <c r="H240" s="24">
        <v>0</v>
      </c>
      <c r="I240" s="24"/>
      <c r="J240" s="24"/>
      <c r="K240" s="24"/>
      <c r="L240" s="42">
        <f t="shared" si="215"/>
        <v>38.4</v>
      </c>
      <c r="M240" s="42">
        <f t="shared" si="216"/>
        <v>0</v>
      </c>
      <c r="N240" s="42">
        <f t="shared" si="217"/>
        <v>0</v>
      </c>
      <c r="O240" s="48"/>
      <c r="P240" s="48"/>
      <c r="Q240" s="48"/>
      <c r="R240" s="45">
        <f t="shared" si="201"/>
        <v>38.4</v>
      </c>
      <c r="S240" s="45">
        <f t="shared" si="202"/>
        <v>0</v>
      </c>
      <c r="T240" s="45">
        <f t="shared" si="203"/>
        <v>0</v>
      </c>
      <c r="U240" s="48"/>
    </row>
    <row r="241" spans="1:21" x14ac:dyDescent="0.25">
      <c r="A241" s="20" t="s">
        <v>146</v>
      </c>
      <c r="B241" s="20" t="s">
        <v>420</v>
      </c>
      <c r="C241" s="20"/>
      <c r="D241" s="20"/>
      <c r="E241" s="23" t="s">
        <v>744</v>
      </c>
      <c r="F241" s="24">
        <f>F242</f>
        <v>105.6</v>
      </c>
      <c r="G241" s="24">
        <f t="shared" ref="G241:U241" si="247">G242</f>
        <v>0</v>
      </c>
      <c r="H241" s="24">
        <f t="shared" si="247"/>
        <v>0</v>
      </c>
      <c r="I241" s="24">
        <f t="shared" si="247"/>
        <v>0</v>
      </c>
      <c r="J241" s="24">
        <f t="shared" si="247"/>
        <v>0</v>
      </c>
      <c r="K241" s="24">
        <f t="shared" si="247"/>
        <v>0</v>
      </c>
      <c r="L241" s="42">
        <f t="shared" si="215"/>
        <v>105.6</v>
      </c>
      <c r="M241" s="42">
        <f t="shared" si="216"/>
        <v>0</v>
      </c>
      <c r="N241" s="42">
        <f t="shared" si="217"/>
        <v>0</v>
      </c>
      <c r="O241" s="48">
        <f t="shared" si="247"/>
        <v>0</v>
      </c>
      <c r="P241" s="48">
        <f t="shared" si="247"/>
        <v>0</v>
      </c>
      <c r="Q241" s="48">
        <f t="shared" si="247"/>
        <v>0</v>
      </c>
      <c r="R241" s="45">
        <f t="shared" si="201"/>
        <v>105.6</v>
      </c>
      <c r="S241" s="45">
        <f t="shared" si="202"/>
        <v>0</v>
      </c>
      <c r="T241" s="45">
        <f t="shared" si="203"/>
        <v>0</v>
      </c>
      <c r="U241" s="48">
        <f t="shared" si="247"/>
        <v>0</v>
      </c>
    </row>
    <row r="242" spans="1:21" x14ac:dyDescent="0.25">
      <c r="A242" s="20" t="s">
        <v>146</v>
      </c>
      <c r="B242" s="20">
        <v>620</v>
      </c>
      <c r="C242" s="20" t="s">
        <v>12</v>
      </c>
      <c r="D242" s="20" t="s">
        <v>71</v>
      </c>
      <c r="E242" s="23" t="s">
        <v>773</v>
      </c>
      <c r="F242" s="24">
        <v>105.6</v>
      </c>
      <c r="G242" s="24">
        <v>0</v>
      </c>
      <c r="H242" s="24">
        <v>0</v>
      </c>
      <c r="I242" s="24"/>
      <c r="J242" s="24"/>
      <c r="K242" s="24"/>
      <c r="L242" s="42">
        <f t="shared" si="215"/>
        <v>105.6</v>
      </c>
      <c r="M242" s="42">
        <f t="shared" si="216"/>
        <v>0</v>
      </c>
      <c r="N242" s="42">
        <f t="shared" si="217"/>
        <v>0</v>
      </c>
      <c r="O242" s="48"/>
      <c r="P242" s="48"/>
      <c r="Q242" s="48"/>
      <c r="R242" s="45">
        <f t="shared" si="201"/>
        <v>105.6</v>
      </c>
      <c r="S242" s="45">
        <f t="shared" si="202"/>
        <v>0</v>
      </c>
      <c r="T242" s="45">
        <f t="shared" si="203"/>
        <v>0</v>
      </c>
      <c r="U242" s="48"/>
    </row>
    <row r="243" spans="1:21" ht="31.5" x14ac:dyDescent="0.25">
      <c r="A243" s="20" t="s">
        <v>150</v>
      </c>
      <c r="B243" s="20"/>
      <c r="C243" s="20"/>
      <c r="D243" s="20"/>
      <c r="E243" s="23" t="s">
        <v>463</v>
      </c>
      <c r="F243" s="24">
        <f>F244</f>
        <v>12000</v>
      </c>
      <c r="G243" s="24">
        <f t="shared" ref="G243:U245" si="248">G244</f>
        <v>12000</v>
      </c>
      <c r="H243" s="24">
        <f t="shared" si="248"/>
        <v>12000</v>
      </c>
      <c r="I243" s="24">
        <f t="shared" si="248"/>
        <v>0</v>
      </c>
      <c r="J243" s="24">
        <f t="shared" si="248"/>
        <v>0</v>
      </c>
      <c r="K243" s="24">
        <f t="shared" si="248"/>
        <v>0</v>
      </c>
      <c r="L243" s="42">
        <f t="shared" si="215"/>
        <v>12000</v>
      </c>
      <c r="M243" s="42">
        <f t="shared" si="216"/>
        <v>12000</v>
      </c>
      <c r="N243" s="42">
        <f t="shared" si="217"/>
        <v>12000</v>
      </c>
      <c r="O243" s="48">
        <f t="shared" si="248"/>
        <v>0</v>
      </c>
      <c r="P243" s="48">
        <f t="shared" si="248"/>
        <v>0</v>
      </c>
      <c r="Q243" s="48">
        <f t="shared" si="248"/>
        <v>0</v>
      </c>
      <c r="R243" s="45">
        <f t="shared" si="201"/>
        <v>12000</v>
      </c>
      <c r="S243" s="45">
        <f t="shared" si="202"/>
        <v>12000</v>
      </c>
      <c r="T243" s="45">
        <f t="shared" si="203"/>
        <v>12000</v>
      </c>
      <c r="U243" s="48">
        <f t="shared" si="248"/>
        <v>0</v>
      </c>
    </row>
    <row r="244" spans="1:21" ht="47.25" x14ac:dyDescent="0.25">
      <c r="A244" s="20" t="s">
        <v>150</v>
      </c>
      <c r="B244" s="20" t="s">
        <v>55</v>
      </c>
      <c r="C244" s="20"/>
      <c r="D244" s="20"/>
      <c r="E244" s="39" t="s">
        <v>742</v>
      </c>
      <c r="F244" s="24">
        <f>F245</f>
        <v>12000</v>
      </c>
      <c r="G244" s="24">
        <f t="shared" si="248"/>
        <v>12000</v>
      </c>
      <c r="H244" s="24">
        <f t="shared" si="248"/>
        <v>12000</v>
      </c>
      <c r="I244" s="24">
        <f t="shared" si="248"/>
        <v>0</v>
      </c>
      <c r="J244" s="24">
        <f t="shared" si="248"/>
        <v>0</v>
      </c>
      <c r="K244" s="24">
        <f t="shared" si="248"/>
        <v>0</v>
      </c>
      <c r="L244" s="42">
        <f t="shared" si="215"/>
        <v>12000</v>
      </c>
      <c r="M244" s="42">
        <f t="shared" si="216"/>
        <v>12000</v>
      </c>
      <c r="N244" s="42">
        <f t="shared" si="217"/>
        <v>12000</v>
      </c>
      <c r="O244" s="48">
        <f t="shared" si="248"/>
        <v>0</v>
      </c>
      <c r="P244" s="48">
        <f t="shared" si="248"/>
        <v>0</v>
      </c>
      <c r="Q244" s="48">
        <f t="shared" si="248"/>
        <v>0</v>
      </c>
      <c r="R244" s="45">
        <f t="shared" si="201"/>
        <v>12000</v>
      </c>
      <c r="S244" s="45">
        <f t="shared" si="202"/>
        <v>12000</v>
      </c>
      <c r="T244" s="45">
        <f t="shared" si="203"/>
        <v>12000</v>
      </c>
      <c r="U244" s="48">
        <f t="shared" si="248"/>
        <v>0</v>
      </c>
    </row>
    <row r="245" spans="1:21" x14ac:dyDescent="0.25">
      <c r="A245" s="20" t="s">
        <v>150</v>
      </c>
      <c r="B245" s="20" t="s">
        <v>420</v>
      </c>
      <c r="C245" s="20"/>
      <c r="D245" s="20"/>
      <c r="E245" s="23" t="s">
        <v>744</v>
      </c>
      <c r="F245" s="24">
        <f>F246</f>
        <v>12000</v>
      </c>
      <c r="G245" s="24">
        <f t="shared" si="248"/>
        <v>12000</v>
      </c>
      <c r="H245" s="24">
        <f t="shared" si="248"/>
        <v>12000</v>
      </c>
      <c r="I245" s="24">
        <f t="shared" si="248"/>
        <v>0</v>
      </c>
      <c r="J245" s="24">
        <f t="shared" si="248"/>
        <v>0</v>
      </c>
      <c r="K245" s="24">
        <f t="shared" si="248"/>
        <v>0</v>
      </c>
      <c r="L245" s="42">
        <f t="shared" si="215"/>
        <v>12000</v>
      </c>
      <c r="M245" s="42">
        <f t="shared" si="216"/>
        <v>12000</v>
      </c>
      <c r="N245" s="42">
        <f t="shared" si="217"/>
        <v>12000</v>
      </c>
      <c r="O245" s="48">
        <f t="shared" si="248"/>
        <v>0</v>
      </c>
      <c r="P245" s="48">
        <f t="shared" si="248"/>
        <v>0</v>
      </c>
      <c r="Q245" s="48">
        <f t="shared" si="248"/>
        <v>0</v>
      </c>
      <c r="R245" s="45">
        <f t="shared" si="201"/>
        <v>12000</v>
      </c>
      <c r="S245" s="45">
        <f t="shared" si="202"/>
        <v>12000</v>
      </c>
      <c r="T245" s="45">
        <f t="shared" si="203"/>
        <v>12000</v>
      </c>
      <c r="U245" s="48">
        <f t="shared" si="248"/>
        <v>0</v>
      </c>
    </row>
    <row r="246" spans="1:21" x14ac:dyDescent="0.25">
      <c r="A246" s="20" t="s">
        <v>150</v>
      </c>
      <c r="B246" s="20">
        <v>620</v>
      </c>
      <c r="C246" s="20" t="s">
        <v>12</v>
      </c>
      <c r="D246" s="20" t="s">
        <v>71</v>
      </c>
      <c r="E246" s="23" t="s">
        <v>773</v>
      </c>
      <c r="F246" s="24">
        <v>12000</v>
      </c>
      <c r="G246" s="24">
        <v>12000</v>
      </c>
      <c r="H246" s="24">
        <v>12000</v>
      </c>
      <c r="I246" s="24"/>
      <c r="J246" s="24"/>
      <c r="K246" s="24"/>
      <c r="L246" s="42">
        <f t="shared" si="215"/>
        <v>12000</v>
      </c>
      <c r="M246" s="42">
        <f t="shared" si="216"/>
        <v>12000</v>
      </c>
      <c r="N246" s="42">
        <f t="shared" si="217"/>
        <v>12000</v>
      </c>
      <c r="O246" s="48"/>
      <c r="P246" s="48"/>
      <c r="Q246" s="48"/>
      <c r="R246" s="45">
        <f t="shared" si="201"/>
        <v>12000</v>
      </c>
      <c r="S246" s="45">
        <f t="shared" si="202"/>
        <v>12000</v>
      </c>
      <c r="T246" s="45">
        <f t="shared" si="203"/>
        <v>12000</v>
      </c>
      <c r="U246" s="48"/>
    </row>
    <row r="247" spans="1:21" ht="94.5" x14ac:dyDescent="0.25">
      <c r="A247" s="20" t="s">
        <v>152</v>
      </c>
      <c r="B247" s="20"/>
      <c r="C247" s="20"/>
      <c r="D247" s="20"/>
      <c r="E247" s="23" t="s">
        <v>464</v>
      </c>
      <c r="F247" s="24">
        <f>F248</f>
        <v>7584.5</v>
      </c>
      <c r="G247" s="24">
        <f t="shared" ref="G247:U247" si="249">G248</f>
        <v>7584.5</v>
      </c>
      <c r="H247" s="24">
        <f t="shared" si="249"/>
        <v>7584.5</v>
      </c>
      <c r="I247" s="24">
        <f t="shared" si="249"/>
        <v>0</v>
      </c>
      <c r="J247" s="24">
        <f t="shared" si="249"/>
        <v>0</v>
      </c>
      <c r="K247" s="24">
        <f t="shared" si="249"/>
        <v>0</v>
      </c>
      <c r="L247" s="42">
        <f t="shared" si="215"/>
        <v>7584.5</v>
      </c>
      <c r="M247" s="42">
        <f t="shared" si="216"/>
        <v>7584.5</v>
      </c>
      <c r="N247" s="42">
        <f t="shared" si="217"/>
        <v>7584.5</v>
      </c>
      <c r="O247" s="48">
        <f t="shared" si="249"/>
        <v>0</v>
      </c>
      <c r="P247" s="48">
        <f t="shared" si="249"/>
        <v>0</v>
      </c>
      <c r="Q247" s="48">
        <f t="shared" si="249"/>
        <v>0</v>
      </c>
      <c r="R247" s="45">
        <f t="shared" si="201"/>
        <v>7584.5</v>
      </c>
      <c r="S247" s="45">
        <f t="shared" si="202"/>
        <v>7584.5</v>
      </c>
      <c r="T247" s="45">
        <f t="shared" si="203"/>
        <v>7584.5</v>
      </c>
      <c r="U247" s="48">
        <f t="shared" si="249"/>
        <v>0</v>
      </c>
    </row>
    <row r="248" spans="1:21" ht="47.25" x14ac:dyDescent="0.25">
      <c r="A248" s="20" t="s">
        <v>152</v>
      </c>
      <c r="B248" s="20" t="s">
        <v>55</v>
      </c>
      <c r="C248" s="20"/>
      <c r="D248" s="20"/>
      <c r="E248" s="39" t="s">
        <v>742</v>
      </c>
      <c r="F248" s="24">
        <f>F249+F251+F253</f>
        <v>7584.5</v>
      </c>
      <c r="G248" s="24">
        <f t="shared" ref="G248:K248" si="250">G249+G251+G253</f>
        <v>7584.5</v>
      </c>
      <c r="H248" s="24">
        <f t="shared" si="250"/>
        <v>7584.5</v>
      </c>
      <c r="I248" s="24">
        <f t="shared" si="250"/>
        <v>0</v>
      </c>
      <c r="J248" s="24">
        <f t="shared" si="250"/>
        <v>0</v>
      </c>
      <c r="K248" s="24">
        <f t="shared" si="250"/>
        <v>0</v>
      </c>
      <c r="L248" s="42">
        <f t="shared" si="215"/>
        <v>7584.5</v>
      </c>
      <c r="M248" s="42">
        <f t="shared" si="216"/>
        <v>7584.5</v>
      </c>
      <c r="N248" s="42">
        <f t="shared" si="217"/>
        <v>7584.5</v>
      </c>
      <c r="O248" s="48">
        <f t="shared" ref="O248:P248" si="251">O249+O251+O253</f>
        <v>0</v>
      </c>
      <c r="P248" s="48">
        <f t="shared" si="251"/>
        <v>0</v>
      </c>
      <c r="Q248" s="48">
        <f t="shared" ref="Q248" si="252">Q249+Q251+Q253</f>
        <v>0</v>
      </c>
      <c r="R248" s="45">
        <f t="shared" si="201"/>
        <v>7584.5</v>
      </c>
      <c r="S248" s="45">
        <f t="shared" si="202"/>
        <v>7584.5</v>
      </c>
      <c r="T248" s="45">
        <f t="shared" si="203"/>
        <v>7584.5</v>
      </c>
      <c r="U248" s="48">
        <f t="shared" ref="U248" si="253">U249+U251+U253</f>
        <v>0</v>
      </c>
    </row>
    <row r="249" spans="1:21" x14ac:dyDescent="0.25">
      <c r="A249" s="20" t="s">
        <v>152</v>
      </c>
      <c r="B249" s="20" t="s">
        <v>419</v>
      </c>
      <c r="C249" s="20"/>
      <c r="D249" s="20"/>
      <c r="E249" s="39" t="s">
        <v>743</v>
      </c>
      <c r="F249" s="24">
        <f>F250</f>
        <v>2949</v>
      </c>
      <c r="G249" s="24">
        <f t="shared" ref="G249:U249" si="254">G250</f>
        <v>2949</v>
      </c>
      <c r="H249" s="24">
        <f t="shared" si="254"/>
        <v>2949</v>
      </c>
      <c r="I249" s="24">
        <f t="shared" si="254"/>
        <v>0</v>
      </c>
      <c r="J249" s="24">
        <f t="shared" si="254"/>
        <v>0</v>
      </c>
      <c r="K249" s="24">
        <f t="shared" si="254"/>
        <v>0</v>
      </c>
      <c r="L249" s="42">
        <f t="shared" si="215"/>
        <v>2949</v>
      </c>
      <c r="M249" s="42">
        <f t="shared" si="216"/>
        <v>2949</v>
      </c>
      <c r="N249" s="42">
        <f t="shared" si="217"/>
        <v>2949</v>
      </c>
      <c r="O249" s="48">
        <f t="shared" si="254"/>
        <v>0</v>
      </c>
      <c r="P249" s="48">
        <f t="shared" si="254"/>
        <v>0</v>
      </c>
      <c r="Q249" s="48">
        <f t="shared" si="254"/>
        <v>0</v>
      </c>
      <c r="R249" s="45">
        <f t="shared" si="201"/>
        <v>2949</v>
      </c>
      <c r="S249" s="45">
        <f t="shared" si="202"/>
        <v>2949</v>
      </c>
      <c r="T249" s="45">
        <f t="shared" si="203"/>
        <v>2949</v>
      </c>
      <c r="U249" s="48">
        <f t="shared" si="254"/>
        <v>0</v>
      </c>
    </row>
    <row r="250" spans="1:21" x14ac:dyDescent="0.25">
      <c r="A250" s="20" t="s">
        <v>152</v>
      </c>
      <c r="B250" s="20">
        <v>610</v>
      </c>
      <c r="C250" s="20" t="s">
        <v>72</v>
      </c>
      <c r="D250" s="20" t="s">
        <v>57</v>
      </c>
      <c r="E250" s="23" t="s">
        <v>782</v>
      </c>
      <c r="F250" s="24">
        <v>2949</v>
      </c>
      <c r="G250" s="24">
        <v>2949</v>
      </c>
      <c r="H250" s="24">
        <v>2949</v>
      </c>
      <c r="I250" s="24"/>
      <c r="J250" s="24"/>
      <c r="K250" s="24"/>
      <c r="L250" s="42">
        <f t="shared" si="215"/>
        <v>2949</v>
      </c>
      <c r="M250" s="42">
        <f t="shared" si="216"/>
        <v>2949</v>
      </c>
      <c r="N250" s="42">
        <f t="shared" si="217"/>
        <v>2949</v>
      </c>
      <c r="O250" s="48"/>
      <c r="P250" s="48"/>
      <c r="Q250" s="48"/>
      <c r="R250" s="45">
        <f t="shared" si="201"/>
        <v>2949</v>
      </c>
      <c r="S250" s="45">
        <f t="shared" si="202"/>
        <v>2949</v>
      </c>
      <c r="T250" s="45">
        <f t="shared" si="203"/>
        <v>2949</v>
      </c>
      <c r="U250" s="48"/>
    </row>
    <row r="251" spans="1:21" x14ac:dyDescent="0.25">
      <c r="A251" s="20" t="s">
        <v>152</v>
      </c>
      <c r="B251" s="20" t="s">
        <v>420</v>
      </c>
      <c r="C251" s="20"/>
      <c r="D251" s="20"/>
      <c r="E251" s="23" t="s">
        <v>744</v>
      </c>
      <c r="F251" s="24">
        <f>F252</f>
        <v>4452.8</v>
      </c>
      <c r="G251" s="24">
        <f t="shared" ref="G251:U251" si="255">G252</f>
        <v>4452.8</v>
      </c>
      <c r="H251" s="24">
        <f t="shared" si="255"/>
        <v>4452.8</v>
      </c>
      <c r="I251" s="24">
        <f t="shared" si="255"/>
        <v>0</v>
      </c>
      <c r="J251" s="24">
        <f t="shared" si="255"/>
        <v>0</v>
      </c>
      <c r="K251" s="24">
        <f t="shared" si="255"/>
        <v>0</v>
      </c>
      <c r="L251" s="42">
        <f t="shared" si="215"/>
        <v>4452.8</v>
      </c>
      <c r="M251" s="42">
        <f t="shared" si="216"/>
        <v>4452.8</v>
      </c>
      <c r="N251" s="42">
        <f t="shared" si="217"/>
        <v>4452.8</v>
      </c>
      <c r="O251" s="48">
        <f t="shared" si="255"/>
        <v>0</v>
      </c>
      <c r="P251" s="48">
        <f t="shared" si="255"/>
        <v>0</v>
      </c>
      <c r="Q251" s="48">
        <f t="shared" si="255"/>
        <v>0</v>
      </c>
      <c r="R251" s="45">
        <f t="shared" si="201"/>
        <v>4452.8</v>
      </c>
      <c r="S251" s="45">
        <f t="shared" si="202"/>
        <v>4452.8</v>
      </c>
      <c r="T251" s="45">
        <f t="shared" si="203"/>
        <v>4452.8</v>
      </c>
      <c r="U251" s="48">
        <f t="shared" si="255"/>
        <v>0</v>
      </c>
    </row>
    <row r="252" spans="1:21" x14ac:dyDescent="0.25">
      <c r="A252" s="20" t="s">
        <v>152</v>
      </c>
      <c r="B252" s="20">
        <v>620</v>
      </c>
      <c r="C252" s="20" t="s">
        <v>72</v>
      </c>
      <c r="D252" s="20" t="s">
        <v>57</v>
      </c>
      <c r="E252" s="23" t="s">
        <v>782</v>
      </c>
      <c r="F252" s="24">
        <v>4452.8</v>
      </c>
      <c r="G252" s="24">
        <v>4452.8</v>
      </c>
      <c r="H252" s="24">
        <v>4452.8</v>
      </c>
      <c r="I252" s="24"/>
      <c r="J252" s="24"/>
      <c r="K252" s="24"/>
      <c r="L252" s="42">
        <f t="shared" si="215"/>
        <v>4452.8</v>
      </c>
      <c r="M252" s="42">
        <f t="shared" si="216"/>
        <v>4452.8</v>
      </c>
      <c r="N252" s="42">
        <f t="shared" si="217"/>
        <v>4452.8</v>
      </c>
      <c r="O252" s="48"/>
      <c r="P252" s="48"/>
      <c r="Q252" s="48"/>
      <c r="R252" s="45">
        <f t="shared" si="201"/>
        <v>4452.8</v>
      </c>
      <c r="S252" s="45">
        <f t="shared" si="202"/>
        <v>4452.8</v>
      </c>
      <c r="T252" s="45">
        <f t="shared" si="203"/>
        <v>4452.8</v>
      </c>
      <c r="U252" s="48"/>
    </row>
    <row r="253" spans="1:21" ht="47.25" x14ac:dyDescent="0.25">
      <c r="A253" s="20" t="s">
        <v>152</v>
      </c>
      <c r="B253" s="20" t="s">
        <v>216</v>
      </c>
      <c r="C253" s="20"/>
      <c r="D253" s="20"/>
      <c r="E253" s="23" t="s">
        <v>745</v>
      </c>
      <c r="F253" s="24">
        <f>F254</f>
        <v>182.7</v>
      </c>
      <c r="G253" s="24">
        <f t="shared" ref="G253:U253" si="256">G254</f>
        <v>182.7</v>
      </c>
      <c r="H253" s="24">
        <f t="shared" si="256"/>
        <v>182.7</v>
      </c>
      <c r="I253" s="24">
        <f t="shared" si="256"/>
        <v>0</v>
      </c>
      <c r="J253" s="24">
        <f t="shared" si="256"/>
        <v>0</v>
      </c>
      <c r="K253" s="24">
        <f t="shared" si="256"/>
        <v>0</v>
      </c>
      <c r="L253" s="42">
        <f t="shared" si="215"/>
        <v>182.7</v>
      </c>
      <c r="M253" s="42">
        <f t="shared" si="216"/>
        <v>182.7</v>
      </c>
      <c r="N253" s="42">
        <f t="shared" si="217"/>
        <v>182.7</v>
      </c>
      <c r="O253" s="48">
        <f t="shared" si="256"/>
        <v>0</v>
      </c>
      <c r="P253" s="48">
        <f t="shared" si="256"/>
        <v>0</v>
      </c>
      <c r="Q253" s="48">
        <f t="shared" si="256"/>
        <v>0</v>
      </c>
      <c r="R253" s="45">
        <f t="shared" si="201"/>
        <v>182.7</v>
      </c>
      <c r="S253" s="45">
        <f t="shared" si="202"/>
        <v>182.7</v>
      </c>
      <c r="T253" s="45">
        <f t="shared" si="203"/>
        <v>182.7</v>
      </c>
      <c r="U253" s="48">
        <f t="shared" si="256"/>
        <v>0</v>
      </c>
    </row>
    <row r="254" spans="1:21" x14ac:dyDescent="0.25">
      <c r="A254" s="20" t="s">
        <v>152</v>
      </c>
      <c r="B254" s="20">
        <v>630</v>
      </c>
      <c r="C254" s="20" t="s">
        <v>72</v>
      </c>
      <c r="D254" s="20" t="s">
        <v>57</v>
      </c>
      <c r="E254" s="23" t="s">
        <v>782</v>
      </c>
      <c r="F254" s="24">
        <v>182.7</v>
      </c>
      <c r="G254" s="24">
        <v>182.7</v>
      </c>
      <c r="H254" s="24">
        <v>182.7</v>
      </c>
      <c r="I254" s="24"/>
      <c r="J254" s="24"/>
      <c r="K254" s="24"/>
      <c r="L254" s="42">
        <f t="shared" si="215"/>
        <v>182.7</v>
      </c>
      <c r="M254" s="42">
        <f t="shared" si="216"/>
        <v>182.7</v>
      </c>
      <c r="N254" s="42">
        <f t="shared" si="217"/>
        <v>182.7</v>
      </c>
      <c r="O254" s="48"/>
      <c r="P254" s="48"/>
      <c r="Q254" s="48"/>
      <c r="R254" s="45">
        <f t="shared" si="201"/>
        <v>182.7</v>
      </c>
      <c r="S254" s="45">
        <f t="shared" si="202"/>
        <v>182.7</v>
      </c>
      <c r="T254" s="45">
        <f t="shared" si="203"/>
        <v>182.7</v>
      </c>
      <c r="U254" s="48"/>
    </row>
    <row r="255" spans="1:21" ht="31.5" x14ac:dyDescent="0.25">
      <c r="A255" s="20" t="s">
        <v>158</v>
      </c>
      <c r="B255" s="20"/>
      <c r="C255" s="20"/>
      <c r="D255" s="20"/>
      <c r="E255" s="23" t="s">
        <v>465</v>
      </c>
      <c r="F255" s="24">
        <f>F256</f>
        <v>711.5</v>
      </c>
      <c r="G255" s="24">
        <f t="shared" ref="G255:U255" si="257">G256</f>
        <v>711.5</v>
      </c>
      <c r="H255" s="24">
        <f t="shared" si="257"/>
        <v>711.5</v>
      </c>
      <c r="I255" s="24">
        <f t="shared" si="257"/>
        <v>0</v>
      </c>
      <c r="J255" s="24">
        <f t="shared" si="257"/>
        <v>0</v>
      </c>
      <c r="K255" s="24">
        <f t="shared" si="257"/>
        <v>0</v>
      </c>
      <c r="L255" s="42">
        <f t="shared" si="215"/>
        <v>711.5</v>
      </c>
      <c r="M255" s="42">
        <f t="shared" si="216"/>
        <v>711.5</v>
      </c>
      <c r="N255" s="42">
        <f t="shared" si="217"/>
        <v>711.5</v>
      </c>
      <c r="O255" s="48">
        <f t="shared" si="257"/>
        <v>0</v>
      </c>
      <c r="P255" s="48">
        <f t="shared" si="257"/>
        <v>0</v>
      </c>
      <c r="Q255" s="48">
        <f t="shared" si="257"/>
        <v>0</v>
      </c>
      <c r="R255" s="45">
        <f t="shared" si="201"/>
        <v>711.5</v>
      </c>
      <c r="S255" s="45">
        <f t="shared" si="202"/>
        <v>711.5</v>
      </c>
      <c r="T255" s="45">
        <f t="shared" si="203"/>
        <v>711.5</v>
      </c>
      <c r="U255" s="48">
        <f t="shared" si="257"/>
        <v>0</v>
      </c>
    </row>
    <row r="256" spans="1:21" ht="47.25" x14ac:dyDescent="0.25">
      <c r="A256" s="20" t="s">
        <v>158</v>
      </c>
      <c r="B256" s="20" t="s">
        <v>55</v>
      </c>
      <c r="C256" s="20"/>
      <c r="D256" s="20"/>
      <c r="E256" s="39" t="s">
        <v>742</v>
      </c>
      <c r="F256" s="24">
        <f>F257+F259</f>
        <v>711.5</v>
      </c>
      <c r="G256" s="24">
        <f t="shared" ref="G256:K256" si="258">G257+G259</f>
        <v>711.5</v>
      </c>
      <c r="H256" s="24">
        <f t="shared" si="258"/>
        <v>711.5</v>
      </c>
      <c r="I256" s="24">
        <f t="shared" si="258"/>
        <v>0</v>
      </c>
      <c r="J256" s="24">
        <f t="shared" si="258"/>
        <v>0</v>
      </c>
      <c r="K256" s="24">
        <f t="shared" si="258"/>
        <v>0</v>
      </c>
      <c r="L256" s="42">
        <f t="shared" si="215"/>
        <v>711.5</v>
      </c>
      <c r="M256" s="42">
        <f t="shared" si="216"/>
        <v>711.5</v>
      </c>
      <c r="N256" s="42">
        <f t="shared" si="217"/>
        <v>711.5</v>
      </c>
      <c r="O256" s="48">
        <f t="shared" ref="O256:P256" si="259">O257+O259</f>
        <v>0</v>
      </c>
      <c r="P256" s="48">
        <f t="shared" si="259"/>
        <v>0</v>
      </c>
      <c r="Q256" s="48">
        <f t="shared" ref="Q256" si="260">Q257+Q259</f>
        <v>0</v>
      </c>
      <c r="R256" s="45">
        <f t="shared" si="201"/>
        <v>711.5</v>
      </c>
      <c r="S256" s="45">
        <f t="shared" si="202"/>
        <v>711.5</v>
      </c>
      <c r="T256" s="45">
        <f t="shared" si="203"/>
        <v>711.5</v>
      </c>
      <c r="U256" s="48">
        <f t="shared" ref="U256" si="261">U257+U259</f>
        <v>0</v>
      </c>
    </row>
    <row r="257" spans="1:21" x14ac:dyDescent="0.25">
      <c r="A257" s="20" t="s">
        <v>158</v>
      </c>
      <c r="B257" s="20" t="s">
        <v>419</v>
      </c>
      <c r="C257" s="20"/>
      <c r="D257" s="20"/>
      <c r="E257" s="39" t="s">
        <v>743</v>
      </c>
      <c r="F257" s="24">
        <f>F258</f>
        <v>639.6</v>
      </c>
      <c r="G257" s="24">
        <f t="shared" ref="G257:U257" si="262">G258</f>
        <v>639.6</v>
      </c>
      <c r="H257" s="24">
        <f t="shared" si="262"/>
        <v>639.6</v>
      </c>
      <c r="I257" s="24">
        <f t="shared" si="262"/>
        <v>0</v>
      </c>
      <c r="J257" s="24">
        <f t="shared" si="262"/>
        <v>0</v>
      </c>
      <c r="K257" s="24">
        <f t="shared" si="262"/>
        <v>0</v>
      </c>
      <c r="L257" s="42">
        <f t="shared" si="215"/>
        <v>639.6</v>
      </c>
      <c r="M257" s="42">
        <f t="shared" si="216"/>
        <v>639.6</v>
      </c>
      <c r="N257" s="42">
        <f t="shared" si="217"/>
        <v>639.6</v>
      </c>
      <c r="O257" s="48">
        <f t="shared" si="262"/>
        <v>0</v>
      </c>
      <c r="P257" s="48">
        <f t="shared" si="262"/>
        <v>0</v>
      </c>
      <c r="Q257" s="48">
        <f t="shared" si="262"/>
        <v>0</v>
      </c>
      <c r="R257" s="45">
        <f t="shared" si="201"/>
        <v>639.6</v>
      </c>
      <c r="S257" s="45">
        <f t="shared" si="202"/>
        <v>639.6</v>
      </c>
      <c r="T257" s="45">
        <f t="shared" si="203"/>
        <v>639.6</v>
      </c>
      <c r="U257" s="48">
        <f t="shared" si="262"/>
        <v>0</v>
      </c>
    </row>
    <row r="258" spans="1:21" ht="31.5" x14ac:dyDescent="0.25">
      <c r="A258" s="20" t="s">
        <v>158</v>
      </c>
      <c r="B258" s="20">
        <v>610</v>
      </c>
      <c r="C258" s="20" t="s">
        <v>72</v>
      </c>
      <c r="D258" s="20" t="s">
        <v>32</v>
      </c>
      <c r="E258" s="23" t="s">
        <v>784</v>
      </c>
      <c r="F258" s="24">
        <v>639.6</v>
      </c>
      <c r="G258" s="24">
        <v>639.6</v>
      </c>
      <c r="H258" s="24">
        <v>639.6</v>
      </c>
      <c r="I258" s="24"/>
      <c r="J258" s="24"/>
      <c r="K258" s="24"/>
      <c r="L258" s="42">
        <f t="shared" si="215"/>
        <v>639.6</v>
      </c>
      <c r="M258" s="42">
        <f t="shared" si="216"/>
        <v>639.6</v>
      </c>
      <c r="N258" s="42">
        <f t="shared" si="217"/>
        <v>639.6</v>
      </c>
      <c r="O258" s="48"/>
      <c r="P258" s="48"/>
      <c r="Q258" s="48"/>
      <c r="R258" s="45">
        <f t="shared" si="201"/>
        <v>639.6</v>
      </c>
      <c r="S258" s="45">
        <f t="shared" si="202"/>
        <v>639.6</v>
      </c>
      <c r="T258" s="45">
        <f t="shared" si="203"/>
        <v>639.6</v>
      </c>
      <c r="U258" s="48"/>
    </row>
    <row r="259" spans="1:21" x14ac:dyDescent="0.25">
      <c r="A259" s="20" t="s">
        <v>158</v>
      </c>
      <c r="B259" s="20" t="s">
        <v>420</v>
      </c>
      <c r="C259" s="20"/>
      <c r="D259" s="20"/>
      <c r="E259" s="23" t="s">
        <v>744</v>
      </c>
      <c r="F259" s="24">
        <f>F260</f>
        <v>71.900000000000006</v>
      </c>
      <c r="G259" s="24">
        <f t="shared" ref="G259:U259" si="263">G260</f>
        <v>71.900000000000006</v>
      </c>
      <c r="H259" s="24">
        <f t="shared" si="263"/>
        <v>71.900000000000006</v>
      </c>
      <c r="I259" s="24">
        <f t="shared" si="263"/>
        <v>0</v>
      </c>
      <c r="J259" s="24">
        <f t="shared" si="263"/>
        <v>0</v>
      </c>
      <c r="K259" s="24">
        <f t="shared" si="263"/>
        <v>0</v>
      </c>
      <c r="L259" s="42">
        <f t="shared" si="215"/>
        <v>71.900000000000006</v>
      </c>
      <c r="M259" s="42">
        <f t="shared" si="216"/>
        <v>71.900000000000006</v>
      </c>
      <c r="N259" s="42">
        <f t="shared" si="217"/>
        <v>71.900000000000006</v>
      </c>
      <c r="O259" s="48">
        <f t="shared" si="263"/>
        <v>0</v>
      </c>
      <c r="P259" s="48">
        <f t="shared" si="263"/>
        <v>0</v>
      </c>
      <c r="Q259" s="48">
        <f t="shared" si="263"/>
        <v>0</v>
      </c>
      <c r="R259" s="45">
        <f t="shared" si="201"/>
        <v>71.900000000000006</v>
      </c>
      <c r="S259" s="45">
        <f t="shared" si="202"/>
        <v>71.900000000000006</v>
      </c>
      <c r="T259" s="45">
        <f t="shared" si="203"/>
        <v>71.900000000000006</v>
      </c>
      <c r="U259" s="48">
        <f t="shared" si="263"/>
        <v>0</v>
      </c>
    </row>
    <row r="260" spans="1:21" ht="31.5" x14ac:dyDescent="0.25">
      <c r="A260" s="20" t="s">
        <v>158</v>
      </c>
      <c r="B260" s="20">
        <v>620</v>
      </c>
      <c r="C260" s="20" t="s">
        <v>72</v>
      </c>
      <c r="D260" s="20" t="s">
        <v>32</v>
      </c>
      <c r="E260" s="23" t="s">
        <v>784</v>
      </c>
      <c r="F260" s="24">
        <v>71.900000000000006</v>
      </c>
      <c r="G260" s="24">
        <v>71.900000000000006</v>
      </c>
      <c r="H260" s="24">
        <v>71.900000000000006</v>
      </c>
      <c r="I260" s="24"/>
      <c r="J260" s="24"/>
      <c r="K260" s="24"/>
      <c r="L260" s="42">
        <f t="shared" si="215"/>
        <v>71.900000000000006</v>
      </c>
      <c r="M260" s="42">
        <f t="shared" si="216"/>
        <v>71.900000000000006</v>
      </c>
      <c r="N260" s="42">
        <f t="shared" si="217"/>
        <v>71.900000000000006</v>
      </c>
      <c r="O260" s="48"/>
      <c r="P260" s="48"/>
      <c r="Q260" s="48"/>
      <c r="R260" s="45">
        <f t="shared" si="201"/>
        <v>71.900000000000006</v>
      </c>
      <c r="S260" s="45">
        <f t="shared" si="202"/>
        <v>71.900000000000006</v>
      </c>
      <c r="T260" s="45">
        <f t="shared" si="203"/>
        <v>71.900000000000006</v>
      </c>
      <c r="U260" s="48"/>
    </row>
    <row r="261" spans="1:21" s="8" customFormat="1" ht="31.5" x14ac:dyDescent="0.25">
      <c r="A261" s="1" t="s">
        <v>85</v>
      </c>
      <c r="B261" s="1"/>
      <c r="C261" s="1"/>
      <c r="D261" s="1"/>
      <c r="E261" s="2" t="s">
        <v>466</v>
      </c>
      <c r="F261" s="3">
        <f>F262+F318</f>
        <v>37245.250000000007</v>
      </c>
      <c r="G261" s="3">
        <f t="shared" ref="G261:K261" si="264">G262+G318</f>
        <v>33743.599999999999</v>
      </c>
      <c r="H261" s="3">
        <f t="shared" si="264"/>
        <v>28187</v>
      </c>
      <c r="I261" s="3">
        <f t="shared" si="264"/>
        <v>0</v>
      </c>
      <c r="J261" s="3">
        <f t="shared" si="264"/>
        <v>0</v>
      </c>
      <c r="K261" s="3">
        <f t="shared" si="264"/>
        <v>0</v>
      </c>
      <c r="L261" s="42">
        <f t="shared" si="215"/>
        <v>37245.250000000007</v>
      </c>
      <c r="M261" s="42">
        <f t="shared" si="216"/>
        <v>33743.599999999999</v>
      </c>
      <c r="N261" s="42">
        <f t="shared" si="217"/>
        <v>28187</v>
      </c>
      <c r="O261" s="50">
        <f t="shared" ref="O261:P261" si="265">O262+O318</f>
        <v>0</v>
      </c>
      <c r="P261" s="50">
        <f t="shared" si="265"/>
        <v>0</v>
      </c>
      <c r="Q261" s="50">
        <f t="shared" ref="Q261" si="266">Q262+Q318</f>
        <v>0</v>
      </c>
      <c r="R261" s="53">
        <f t="shared" si="201"/>
        <v>37245.250000000007</v>
      </c>
      <c r="S261" s="45">
        <f t="shared" si="202"/>
        <v>33743.599999999999</v>
      </c>
      <c r="T261" s="45">
        <f t="shared" si="203"/>
        <v>28187</v>
      </c>
      <c r="U261" s="50">
        <f t="shared" ref="U261" si="267">U262+U318</f>
        <v>0</v>
      </c>
    </row>
    <row r="262" spans="1:21" s="28" customFormat="1" ht="47.25" x14ac:dyDescent="0.25">
      <c r="A262" s="25" t="s">
        <v>86</v>
      </c>
      <c r="B262" s="25"/>
      <c r="C262" s="25"/>
      <c r="D262" s="25"/>
      <c r="E262" s="26" t="s">
        <v>467</v>
      </c>
      <c r="F262" s="27">
        <f>F263+F270+F274+F283+F292+F296+F303+F310+F314</f>
        <v>30528.650000000005</v>
      </c>
      <c r="G262" s="27">
        <f t="shared" ref="G262:K262" si="268">G263+G270+G274+G283+G292+G296+G303+G310+G314</f>
        <v>18665.099999999999</v>
      </c>
      <c r="H262" s="27">
        <f t="shared" si="268"/>
        <v>18642.3</v>
      </c>
      <c r="I262" s="27">
        <f t="shared" si="268"/>
        <v>0</v>
      </c>
      <c r="J262" s="27">
        <f t="shared" si="268"/>
        <v>0</v>
      </c>
      <c r="K262" s="27">
        <f t="shared" si="268"/>
        <v>0</v>
      </c>
      <c r="L262" s="42">
        <f t="shared" si="215"/>
        <v>30528.650000000005</v>
      </c>
      <c r="M262" s="42">
        <f t="shared" si="216"/>
        <v>18665.099999999999</v>
      </c>
      <c r="N262" s="42">
        <f t="shared" si="217"/>
        <v>18642.3</v>
      </c>
      <c r="O262" s="49">
        <f t="shared" ref="O262:P262" si="269">O263+O270+O274+O283+O292+O296+O303+O310+O314</f>
        <v>0</v>
      </c>
      <c r="P262" s="49">
        <f t="shared" si="269"/>
        <v>0</v>
      </c>
      <c r="Q262" s="49">
        <f t="shared" ref="Q262" si="270">Q263+Q270+Q274+Q283+Q292+Q296+Q303+Q310+Q314</f>
        <v>0</v>
      </c>
      <c r="R262" s="55">
        <f t="shared" si="201"/>
        <v>30528.650000000005</v>
      </c>
      <c r="S262" s="45">
        <f t="shared" si="202"/>
        <v>18665.099999999999</v>
      </c>
      <c r="T262" s="45">
        <f t="shared" si="203"/>
        <v>18642.3</v>
      </c>
      <c r="U262" s="49">
        <f t="shared" ref="U262" si="271">U263+U270+U274+U283+U292+U296+U303+U310+U314</f>
        <v>0</v>
      </c>
    </row>
    <row r="263" spans="1:21" ht="31.5" x14ac:dyDescent="0.25">
      <c r="A263" s="20" t="s">
        <v>99</v>
      </c>
      <c r="B263" s="20"/>
      <c r="C263" s="20"/>
      <c r="D263" s="20"/>
      <c r="E263" s="23" t="s">
        <v>468</v>
      </c>
      <c r="F263" s="24">
        <f>F264+F267</f>
        <v>2333.5</v>
      </c>
      <c r="G263" s="24">
        <f t="shared" ref="G263:K263" si="272">G264+G267</f>
        <v>2334.4</v>
      </c>
      <c r="H263" s="24">
        <f t="shared" si="272"/>
        <v>2335.5</v>
      </c>
      <c r="I263" s="24">
        <f t="shared" si="272"/>
        <v>0</v>
      </c>
      <c r="J263" s="24">
        <f t="shared" si="272"/>
        <v>0</v>
      </c>
      <c r="K263" s="24">
        <f t="shared" si="272"/>
        <v>0</v>
      </c>
      <c r="L263" s="42">
        <f t="shared" si="215"/>
        <v>2333.5</v>
      </c>
      <c r="M263" s="42">
        <f t="shared" si="216"/>
        <v>2334.4</v>
      </c>
      <c r="N263" s="42">
        <f t="shared" si="217"/>
        <v>2335.5</v>
      </c>
      <c r="O263" s="48">
        <f t="shared" ref="O263:P263" si="273">O264+O267</f>
        <v>0</v>
      </c>
      <c r="P263" s="48">
        <f t="shared" si="273"/>
        <v>0</v>
      </c>
      <c r="Q263" s="48">
        <f t="shared" ref="Q263" si="274">Q264+Q267</f>
        <v>0</v>
      </c>
      <c r="R263" s="45">
        <f t="shared" si="201"/>
        <v>2333.5</v>
      </c>
      <c r="S263" s="45">
        <f t="shared" si="202"/>
        <v>2334.4</v>
      </c>
      <c r="T263" s="45">
        <f t="shared" si="203"/>
        <v>2335.5</v>
      </c>
      <c r="U263" s="48">
        <f t="shared" ref="U263" si="275">U264+U267</f>
        <v>0</v>
      </c>
    </row>
    <row r="264" spans="1:21" ht="31.5" x14ac:dyDescent="0.25">
      <c r="A264" s="20" t="s">
        <v>99</v>
      </c>
      <c r="B264" s="20" t="s">
        <v>6</v>
      </c>
      <c r="C264" s="20"/>
      <c r="D264" s="20"/>
      <c r="E264" s="23" t="s">
        <v>733</v>
      </c>
      <c r="F264" s="24">
        <f>F265</f>
        <v>1215.5</v>
      </c>
      <c r="G264" s="24">
        <f t="shared" ref="G264:U265" si="276">G265</f>
        <v>1216.4000000000001</v>
      </c>
      <c r="H264" s="24">
        <f t="shared" si="276"/>
        <v>1217.5</v>
      </c>
      <c r="I264" s="24">
        <f t="shared" si="276"/>
        <v>0</v>
      </c>
      <c r="J264" s="24">
        <f t="shared" si="276"/>
        <v>0</v>
      </c>
      <c r="K264" s="24">
        <f t="shared" si="276"/>
        <v>0</v>
      </c>
      <c r="L264" s="42">
        <f t="shared" si="215"/>
        <v>1215.5</v>
      </c>
      <c r="M264" s="42">
        <f t="shared" si="216"/>
        <v>1216.4000000000001</v>
      </c>
      <c r="N264" s="42">
        <f t="shared" si="217"/>
        <v>1217.5</v>
      </c>
      <c r="O264" s="48">
        <f t="shared" si="276"/>
        <v>0</v>
      </c>
      <c r="P264" s="48">
        <f t="shared" si="276"/>
        <v>0</v>
      </c>
      <c r="Q264" s="48">
        <f t="shared" si="276"/>
        <v>0</v>
      </c>
      <c r="R264" s="45">
        <f t="shared" si="201"/>
        <v>1215.5</v>
      </c>
      <c r="S264" s="45">
        <f t="shared" si="202"/>
        <v>1216.4000000000001</v>
      </c>
      <c r="T264" s="45">
        <f t="shared" si="203"/>
        <v>1217.5</v>
      </c>
      <c r="U264" s="48">
        <f t="shared" si="276"/>
        <v>0</v>
      </c>
    </row>
    <row r="265" spans="1:21" ht="47.25" x14ac:dyDescent="0.25">
      <c r="A265" s="20" t="s">
        <v>99</v>
      </c>
      <c r="B265" s="20" t="s">
        <v>167</v>
      </c>
      <c r="C265" s="20"/>
      <c r="D265" s="20"/>
      <c r="E265" s="23" t="s">
        <v>734</v>
      </c>
      <c r="F265" s="24">
        <f>F266</f>
        <v>1215.5</v>
      </c>
      <c r="G265" s="24">
        <f t="shared" si="276"/>
        <v>1216.4000000000001</v>
      </c>
      <c r="H265" s="24">
        <f t="shared" si="276"/>
        <v>1217.5</v>
      </c>
      <c r="I265" s="24">
        <f t="shared" si="276"/>
        <v>0</v>
      </c>
      <c r="J265" s="24">
        <f t="shared" si="276"/>
        <v>0</v>
      </c>
      <c r="K265" s="24">
        <f t="shared" si="276"/>
        <v>0</v>
      </c>
      <c r="L265" s="42">
        <f t="shared" si="215"/>
        <v>1215.5</v>
      </c>
      <c r="M265" s="42">
        <f t="shared" si="216"/>
        <v>1216.4000000000001</v>
      </c>
      <c r="N265" s="42">
        <f t="shared" si="217"/>
        <v>1217.5</v>
      </c>
      <c r="O265" s="48">
        <f t="shared" si="276"/>
        <v>0</v>
      </c>
      <c r="P265" s="48">
        <f t="shared" si="276"/>
        <v>0</v>
      </c>
      <c r="Q265" s="48">
        <f t="shared" si="276"/>
        <v>0</v>
      </c>
      <c r="R265" s="45">
        <f t="shared" si="201"/>
        <v>1215.5</v>
      </c>
      <c r="S265" s="45">
        <f t="shared" si="202"/>
        <v>1216.4000000000001</v>
      </c>
      <c r="T265" s="45">
        <f t="shared" si="203"/>
        <v>1217.5</v>
      </c>
      <c r="U265" s="48">
        <f t="shared" si="276"/>
        <v>0</v>
      </c>
    </row>
    <row r="266" spans="1:21" ht="31.5" x14ac:dyDescent="0.25">
      <c r="A266" s="20" t="s">
        <v>99</v>
      </c>
      <c r="B266" s="20">
        <v>240</v>
      </c>
      <c r="C266" s="20" t="s">
        <v>72</v>
      </c>
      <c r="D266" s="20" t="s">
        <v>32</v>
      </c>
      <c r="E266" s="23" t="s">
        <v>784</v>
      </c>
      <c r="F266" s="24">
        <v>1215.5</v>
      </c>
      <c r="G266" s="24">
        <v>1216.4000000000001</v>
      </c>
      <c r="H266" s="24">
        <v>1217.5</v>
      </c>
      <c r="I266" s="24"/>
      <c r="J266" s="24"/>
      <c r="K266" s="24"/>
      <c r="L266" s="42">
        <f t="shared" si="215"/>
        <v>1215.5</v>
      </c>
      <c r="M266" s="42">
        <f t="shared" si="216"/>
        <v>1216.4000000000001</v>
      </c>
      <c r="N266" s="42">
        <f t="shared" si="217"/>
        <v>1217.5</v>
      </c>
      <c r="O266" s="48"/>
      <c r="P266" s="48"/>
      <c r="Q266" s="48"/>
      <c r="R266" s="45">
        <f t="shared" si="201"/>
        <v>1215.5</v>
      </c>
      <c r="S266" s="45">
        <f t="shared" si="202"/>
        <v>1216.4000000000001</v>
      </c>
      <c r="T266" s="45">
        <f t="shared" si="203"/>
        <v>1217.5</v>
      </c>
      <c r="U266" s="48"/>
    </row>
    <row r="267" spans="1:21" ht="47.25" x14ac:dyDescent="0.25">
      <c r="A267" s="20" t="s">
        <v>99</v>
      </c>
      <c r="B267" s="20" t="s">
        <v>55</v>
      </c>
      <c r="C267" s="20"/>
      <c r="D267" s="20"/>
      <c r="E267" s="39" t="s">
        <v>742</v>
      </c>
      <c r="F267" s="24">
        <f>F268</f>
        <v>1118</v>
      </c>
      <c r="G267" s="24">
        <f t="shared" ref="G267:U268" si="277">G268</f>
        <v>1118</v>
      </c>
      <c r="H267" s="24">
        <f t="shared" si="277"/>
        <v>1118</v>
      </c>
      <c r="I267" s="24">
        <f t="shared" si="277"/>
        <v>0</v>
      </c>
      <c r="J267" s="24">
        <f t="shared" si="277"/>
        <v>0</v>
      </c>
      <c r="K267" s="24">
        <f t="shared" si="277"/>
        <v>0</v>
      </c>
      <c r="L267" s="42">
        <f t="shared" si="215"/>
        <v>1118</v>
      </c>
      <c r="M267" s="42">
        <f t="shared" si="216"/>
        <v>1118</v>
      </c>
      <c r="N267" s="42">
        <f t="shared" si="217"/>
        <v>1118</v>
      </c>
      <c r="O267" s="48">
        <f t="shared" si="277"/>
        <v>0</v>
      </c>
      <c r="P267" s="48">
        <f t="shared" si="277"/>
        <v>0</v>
      </c>
      <c r="Q267" s="48">
        <f t="shared" si="277"/>
        <v>0</v>
      </c>
      <c r="R267" s="45">
        <f t="shared" si="201"/>
        <v>1118</v>
      </c>
      <c r="S267" s="45">
        <f t="shared" si="202"/>
        <v>1118</v>
      </c>
      <c r="T267" s="45">
        <f t="shared" si="203"/>
        <v>1118</v>
      </c>
      <c r="U267" s="48">
        <f t="shared" si="277"/>
        <v>0</v>
      </c>
    </row>
    <row r="268" spans="1:21" x14ac:dyDescent="0.25">
      <c r="A268" s="20" t="s">
        <v>99</v>
      </c>
      <c r="B268" s="20" t="s">
        <v>420</v>
      </c>
      <c r="C268" s="20"/>
      <c r="D268" s="20"/>
      <c r="E268" s="23" t="s">
        <v>744</v>
      </c>
      <c r="F268" s="24">
        <f>F269</f>
        <v>1118</v>
      </c>
      <c r="G268" s="24">
        <f t="shared" si="277"/>
        <v>1118</v>
      </c>
      <c r="H268" s="24">
        <f t="shared" si="277"/>
        <v>1118</v>
      </c>
      <c r="I268" s="24">
        <f t="shared" si="277"/>
        <v>0</v>
      </c>
      <c r="J268" s="24">
        <f t="shared" si="277"/>
        <v>0</v>
      </c>
      <c r="K268" s="24">
        <f t="shared" si="277"/>
        <v>0</v>
      </c>
      <c r="L268" s="42">
        <f t="shared" si="215"/>
        <v>1118</v>
      </c>
      <c r="M268" s="42">
        <f t="shared" si="216"/>
        <v>1118</v>
      </c>
      <c r="N268" s="42">
        <f t="shared" si="217"/>
        <v>1118</v>
      </c>
      <c r="O268" s="48">
        <f t="shared" si="277"/>
        <v>0</v>
      </c>
      <c r="P268" s="48">
        <f t="shared" si="277"/>
        <v>0</v>
      </c>
      <c r="Q268" s="48">
        <f t="shared" si="277"/>
        <v>0</v>
      </c>
      <c r="R268" s="45">
        <f t="shared" si="201"/>
        <v>1118</v>
      </c>
      <c r="S268" s="45">
        <f t="shared" si="202"/>
        <v>1118</v>
      </c>
      <c r="T268" s="45">
        <f t="shared" si="203"/>
        <v>1118</v>
      </c>
      <c r="U268" s="48">
        <f t="shared" si="277"/>
        <v>0</v>
      </c>
    </row>
    <row r="269" spans="1:21" x14ac:dyDescent="0.25">
      <c r="A269" s="20" t="s">
        <v>99</v>
      </c>
      <c r="B269" s="20">
        <v>620</v>
      </c>
      <c r="C269" s="20" t="s">
        <v>98</v>
      </c>
      <c r="D269" s="20" t="s">
        <v>10</v>
      </c>
      <c r="E269" s="23" t="s">
        <v>774</v>
      </c>
      <c r="F269" s="24">
        <v>1118</v>
      </c>
      <c r="G269" s="24">
        <v>1118</v>
      </c>
      <c r="H269" s="24">
        <v>1118</v>
      </c>
      <c r="I269" s="24"/>
      <c r="J269" s="24"/>
      <c r="K269" s="24"/>
      <c r="L269" s="42">
        <f t="shared" si="215"/>
        <v>1118</v>
      </c>
      <c r="M269" s="42">
        <f t="shared" si="216"/>
        <v>1118</v>
      </c>
      <c r="N269" s="42">
        <f t="shared" si="217"/>
        <v>1118</v>
      </c>
      <c r="O269" s="48"/>
      <c r="P269" s="48"/>
      <c r="Q269" s="48"/>
      <c r="R269" s="45">
        <f t="shared" si="201"/>
        <v>1118</v>
      </c>
      <c r="S269" s="45">
        <f t="shared" si="202"/>
        <v>1118</v>
      </c>
      <c r="T269" s="45">
        <f t="shared" si="203"/>
        <v>1118</v>
      </c>
      <c r="U269" s="48"/>
    </row>
    <row r="270" spans="1:21" ht="31.5" x14ac:dyDescent="0.25">
      <c r="A270" s="20" t="s">
        <v>315</v>
      </c>
      <c r="B270" s="20"/>
      <c r="C270" s="20"/>
      <c r="D270" s="20"/>
      <c r="E270" s="23" t="s">
        <v>469</v>
      </c>
      <c r="F270" s="24">
        <f>F271</f>
        <v>927.8</v>
      </c>
      <c r="G270" s="24">
        <f t="shared" ref="G270:U272" si="278">G271</f>
        <v>927.8</v>
      </c>
      <c r="H270" s="24">
        <f t="shared" si="278"/>
        <v>927.8</v>
      </c>
      <c r="I270" s="24">
        <f t="shared" si="278"/>
        <v>0</v>
      </c>
      <c r="J270" s="24">
        <f t="shared" si="278"/>
        <v>0</v>
      </c>
      <c r="K270" s="24">
        <f t="shared" si="278"/>
        <v>0</v>
      </c>
      <c r="L270" s="42">
        <f t="shared" si="215"/>
        <v>927.8</v>
      </c>
      <c r="M270" s="42">
        <f t="shared" si="216"/>
        <v>927.8</v>
      </c>
      <c r="N270" s="42">
        <f t="shared" si="217"/>
        <v>927.8</v>
      </c>
      <c r="O270" s="48">
        <f t="shared" si="278"/>
        <v>0</v>
      </c>
      <c r="P270" s="48">
        <f t="shared" si="278"/>
        <v>0</v>
      </c>
      <c r="Q270" s="48">
        <f t="shared" si="278"/>
        <v>0</v>
      </c>
      <c r="R270" s="45">
        <f t="shared" si="201"/>
        <v>927.8</v>
      </c>
      <c r="S270" s="45">
        <f t="shared" si="202"/>
        <v>927.8</v>
      </c>
      <c r="T270" s="45">
        <f t="shared" si="203"/>
        <v>927.8</v>
      </c>
      <c r="U270" s="48">
        <f t="shared" si="278"/>
        <v>0</v>
      </c>
    </row>
    <row r="271" spans="1:21" ht="31.5" x14ac:dyDescent="0.25">
      <c r="A271" s="20" t="s">
        <v>315</v>
      </c>
      <c r="B271" s="20" t="s">
        <v>6</v>
      </c>
      <c r="C271" s="20"/>
      <c r="D271" s="20"/>
      <c r="E271" s="23" t="s">
        <v>733</v>
      </c>
      <c r="F271" s="24">
        <f>F272</f>
        <v>927.8</v>
      </c>
      <c r="G271" s="24">
        <f t="shared" si="278"/>
        <v>927.8</v>
      </c>
      <c r="H271" s="24">
        <f t="shared" si="278"/>
        <v>927.8</v>
      </c>
      <c r="I271" s="24">
        <f t="shared" si="278"/>
        <v>0</v>
      </c>
      <c r="J271" s="24">
        <f t="shared" si="278"/>
        <v>0</v>
      </c>
      <c r="K271" s="24">
        <f t="shared" si="278"/>
        <v>0</v>
      </c>
      <c r="L271" s="42">
        <f t="shared" si="215"/>
        <v>927.8</v>
      </c>
      <c r="M271" s="42">
        <f t="shared" si="216"/>
        <v>927.8</v>
      </c>
      <c r="N271" s="42">
        <f t="shared" si="217"/>
        <v>927.8</v>
      </c>
      <c r="O271" s="48">
        <f t="shared" si="278"/>
        <v>0</v>
      </c>
      <c r="P271" s="48">
        <f t="shared" si="278"/>
        <v>0</v>
      </c>
      <c r="Q271" s="48">
        <f t="shared" si="278"/>
        <v>0</v>
      </c>
      <c r="R271" s="45">
        <f t="shared" si="201"/>
        <v>927.8</v>
      </c>
      <c r="S271" s="45">
        <f t="shared" si="202"/>
        <v>927.8</v>
      </c>
      <c r="T271" s="45">
        <f t="shared" si="203"/>
        <v>927.8</v>
      </c>
      <c r="U271" s="48">
        <f t="shared" si="278"/>
        <v>0</v>
      </c>
    </row>
    <row r="272" spans="1:21" ht="47.25" x14ac:dyDescent="0.25">
      <c r="A272" s="20" t="s">
        <v>315</v>
      </c>
      <c r="B272" s="20" t="s">
        <v>167</v>
      </c>
      <c r="C272" s="20"/>
      <c r="D272" s="20"/>
      <c r="E272" s="23" t="s">
        <v>734</v>
      </c>
      <c r="F272" s="24">
        <f>F273</f>
        <v>927.8</v>
      </c>
      <c r="G272" s="24">
        <f t="shared" si="278"/>
        <v>927.8</v>
      </c>
      <c r="H272" s="24">
        <f t="shared" si="278"/>
        <v>927.8</v>
      </c>
      <c r="I272" s="24">
        <f t="shared" si="278"/>
        <v>0</v>
      </c>
      <c r="J272" s="24">
        <f t="shared" si="278"/>
        <v>0</v>
      </c>
      <c r="K272" s="24">
        <f t="shared" si="278"/>
        <v>0</v>
      </c>
      <c r="L272" s="42">
        <f t="shared" si="215"/>
        <v>927.8</v>
      </c>
      <c r="M272" s="42">
        <f t="shared" si="216"/>
        <v>927.8</v>
      </c>
      <c r="N272" s="42">
        <f t="shared" si="217"/>
        <v>927.8</v>
      </c>
      <c r="O272" s="48">
        <f t="shared" si="278"/>
        <v>0</v>
      </c>
      <c r="P272" s="48">
        <f t="shared" si="278"/>
        <v>0</v>
      </c>
      <c r="Q272" s="48">
        <f t="shared" si="278"/>
        <v>0</v>
      </c>
      <c r="R272" s="45">
        <f t="shared" ref="R272:R335" si="279">L272+O272</f>
        <v>927.8</v>
      </c>
      <c r="S272" s="45">
        <f t="shared" ref="S272:S335" si="280">M272+P272</f>
        <v>927.8</v>
      </c>
      <c r="T272" s="45">
        <f t="shared" ref="T272:T335" si="281">N272+Q272</f>
        <v>927.8</v>
      </c>
      <c r="U272" s="48">
        <f t="shared" si="278"/>
        <v>0</v>
      </c>
    </row>
    <row r="273" spans="1:21" ht="31.5" x14ac:dyDescent="0.25">
      <c r="A273" s="20" t="s">
        <v>315</v>
      </c>
      <c r="B273" s="20">
        <v>240</v>
      </c>
      <c r="C273" s="20" t="s">
        <v>72</v>
      </c>
      <c r="D273" s="20" t="s">
        <v>32</v>
      </c>
      <c r="E273" s="23" t="s">
        <v>784</v>
      </c>
      <c r="F273" s="24">
        <v>927.8</v>
      </c>
      <c r="G273" s="24">
        <v>927.8</v>
      </c>
      <c r="H273" s="24">
        <v>927.8</v>
      </c>
      <c r="I273" s="24"/>
      <c r="J273" s="24"/>
      <c r="K273" s="24"/>
      <c r="L273" s="42">
        <f t="shared" si="215"/>
        <v>927.8</v>
      </c>
      <c r="M273" s="42">
        <f t="shared" si="216"/>
        <v>927.8</v>
      </c>
      <c r="N273" s="42">
        <f t="shared" si="217"/>
        <v>927.8</v>
      </c>
      <c r="O273" s="48"/>
      <c r="P273" s="48"/>
      <c r="Q273" s="48"/>
      <c r="R273" s="45">
        <f t="shared" si="279"/>
        <v>927.8</v>
      </c>
      <c r="S273" s="45">
        <f t="shared" si="280"/>
        <v>927.8</v>
      </c>
      <c r="T273" s="45">
        <f t="shared" si="281"/>
        <v>927.8</v>
      </c>
      <c r="U273" s="48"/>
    </row>
    <row r="274" spans="1:21" ht="63" x14ac:dyDescent="0.25">
      <c r="A274" s="20" t="s">
        <v>79</v>
      </c>
      <c r="B274" s="20"/>
      <c r="C274" s="20"/>
      <c r="D274" s="20"/>
      <c r="E274" s="23" t="s">
        <v>470</v>
      </c>
      <c r="F274" s="24">
        <f>F275+F278</f>
        <v>4050.75</v>
      </c>
      <c r="G274" s="24">
        <f t="shared" ref="G274:K274" si="282">G275+G278</f>
        <v>0</v>
      </c>
      <c r="H274" s="24">
        <f t="shared" si="282"/>
        <v>0</v>
      </c>
      <c r="I274" s="24">
        <f t="shared" si="282"/>
        <v>0</v>
      </c>
      <c r="J274" s="24">
        <f t="shared" si="282"/>
        <v>0</v>
      </c>
      <c r="K274" s="24">
        <f t="shared" si="282"/>
        <v>0</v>
      </c>
      <c r="L274" s="42">
        <f t="shared" si="215"/>
        <v>4050.75</v>
      </c>
      <c r="M274" s="42">
        <f t="shared" si="216"/>
        <v>0</v>
      </c>
      <c r="N274" s="42">
        <f t="shared" si="217"/>
        <v>0</v>
      </c>
      <c r="O274" s="48">
        <f t="shared" ref="O274:P274" si="283">O275+O278</f>
        <v>0</v>
      </c>
      <c r="P274" s="48">
        <f t="shared" si="283"/>
        <v>0</v>
      </c>
      <c r="Q274" s="48">
        <f t="shared" ref="Q274" si="284">Q275+Q278</f>
        <v>0</v>
      </c>
      <c r="R274" s="45">
        <f t="shared" si="279"/>
        <v>4050.75</v>
      </c>
      <c r="S274" s="45">
        <f t="shared" si="280"/>
        <v>0</v>
      </c>
      <c r="T274" s="45">
        <f t="shared" si="281"/>
        <v>0</v>
      </c>
      <c r="U274" s="48">
        <f t="shared" ref="U274" si="285">U275+U278</f>
        <v>0</v>
      </c>
    </row>
    <row r="275" spans="1:21" ht="94.5" x14ac:dyDescent="0.25">
      <c r="A275" s="20" t="s">
        <v>79</v>
      </c>
      <c r="B275" s="20" t="s">
        <v>13</v>
      </c>
      <c r="C275" s="20"/>
      <c r="D275" s="20"/>
      <c r="E275" s="23" t="s">
        <v>730</v>
      </c>
      <c r="F275" s="24">
        <f>F276</f>
        <v>34</v>
      </c>
      <c r="G275" s="24">
        <f t="shared" ref="G275:U276" si="286">G276</f>
        <v>0</v>
      </c>
      <c r="H275" s="24">
        <f t="shared" si="286"/>
        <v>0</v>
      </c>
      <c r="I275" s="24">
        <f t="shared" si="286"/>
        <v>0</v>
      </c>
      <c r="J275" s="24">
        <f t="shared" si="286"/>
        <v>0</v>
      </c>
      <c r="K275" s="24">
        <f t="shared" si="286"/>
        <v>0</v>
      </c>
      <c r="L275" s="42">
        <f t="shared" si="215"/>
        <v>34</v>
      </c>
      <c r="M275" s="42">
        <f t="shared" si="216"/>
        <v>0</v>
      </c>
      <c r="N275" s="42">
        <f t="shared" si="217"/>
        <v>0</v>
      </c>
      <c r="O275" s="48">
        <f t="shared" si="286"/>
        <v>0</v>
      </c>
      <c r="P275" s="48">
        <f t="shared" si="286"/>
        <v>0</v>
      </c>
      <c r="Q275" s="48">
        <f t="shared" si="286"/>
        <v>0</v>
      </c>
      <c r="R275" s="45">
        <f t="shared" si="279"/>
        <v>34</v>
      </c>
      <c r="S275" s="45">
        <f t="shared" si="280"/>
        <v>0</v>
      </c>
      <c r="T275" s="45">
        <f t="shared" si="281"/>
        <v>0</v>
      </c>
      <c r="U275" s="48">
        <f t="shared" si="286"/>
        <v>0</v>
      </c>
    </row>
    <row r="276" spans="1:21" ht="31.5" x14ac:dyDescent="0.25">
      <c r="A276" s="20" t="s">
        <v>79</v>
      </c>
      <c r="B276" s="20" t="s">
        <v>422</v>
      </c>
      <c r="C276" s="20"/>
      <c r="D276" s="20"/>
      <c r="E276" s="23" t="s">
        <v>731</v>
      </c>
      <c r="F276" s="24">
        <f>F277</f>
        <v>34</v>
      </c>
      <c r="G276" s="24">
        <f t="shared" si="286"/>
        <v>0</v>
      </c>
      <c r="H276" s="24">
        <f t="shared" si="286"/>
        <v>0</v>
      </c>
      <c r="I276" s="24">
        <f t="shared" si="286"/>
        <v>0</v>
      </c>
      <c r="J276" s="24">
        <f t="shared" si="286"/>
        <v>0</v>
      </c>
      <c r="K276" s="24">
        <f t="shared" si="286"/>
        <v>0</v>
      </c>
      <c r="L276" s="42">
        <f t="shared" si="215"/>
        <v>34</v>
      </c>
      <c r="M276" s="42">
        <f t="shared" si="216"/>
        <v>0</v>
      </c>
      <c r="N276" s="42">
        <f t="shared" si="217"/>
        <v>0</v>
      </c>
      <c r="O276" s="48">
        <f t="shared" si="286"/>
        <v>0</v>
      </c>
      <c r="P276" s="48">
        <f t="shared" si="286"/>
        <v>0</v>
      </c>
      <c r="Q276" s="48">
        <f t="shared" si="286"/>
        <v>0</v>
      </c>
      <c r="R276" s="45">
        <f t="shared" si="279"/>
        <v>34</v>
      </c>
      <c r="S276" s="45">
        <f t="shared" si="280"/>
        <v>0</v>
      </c>
      <c r="T276" s="45">
        <f t="shared" si="281"/>
        <v>0</v>
      </c>
      <c r="U276" s="48">
        <f t="shared" si="286"/>
        <v>0</v>
      </c>
    </row>
    <row r="277" spans="1:21" x14ac:dyDescent="0.25">
      <c r="A277" s="20" t="s">
        <v>79</v>
      </c>
      <c r="B277" s="20">
        <v>110</v>
      </c>
      <c r="C277" s="20" t="s">
        <v>72</v>
      </c>
      <c r="D277" s="20" t="s">
        <v>57</v>
      </c>
      <c r="E277" s="23" t="s">
        <v>782</v>
      </c>
      <c r="F277" s="24">
        <v>34</v>
      </c>
      <c r="G277" s="24">
        <v>0</v>
      </c>
      <c r="H277" s="24">
        <v>0</v>
      </c>
      <c r="I277" s="24"/>
      <c r="J277" s="24"/>
      <c r="K277" s="24"/>
      <c r="L277" s="42">
        <f t="shared" si="215"/>
        <v>34</v>
      </c>
      <c r="M277" s="42">
        <f t="shared" si="216"/>
        <v>0</v>
      </c>
      <c r="N277" s="42">
        <f t="shared" si="217"/>
        <v>0</v>
      </c>
      <c r="O277" s="48"/>
      <c r="P277" s="48"/>
      <c r="Q277" s="48"/>
      <c r="R277" s="45">
        <f t="shared" si="279"/>
        <v>34</v>
      </c>
      <c r="S277" s="45">
        <f t="shared" si="280"/>
        <v>0</v>
      </c>
      <c r="T277" s="45">
        <f t="shared" si="281"/>
        <v>0</v>
      </c>
      <c r="U277" s="48"/>
    </row>
    <row r="278" spans="1:21" ht="47.25" x14ac:dyDescent="0.25">
      <c r="A278" s="20" t="s">
        <v>79</v>
      </c>
      <c r="B278" s="20" t="s">
        <v>55</v>
      </c>
      <c r="C278" s="20"/>
      <c r="D278" s="20"/>
      <c r="E278" s="39" t="s">
        <v>742</v>
      </c>
      <c r="F278" s="24">
        <f>F279+F281</f>
        <v>4016.75</v>
      </c>
      <c r="G278" s="24">
        <f t="shared" ref="G278:K278" si="287">G279+G281</f>
        <v>0</v>
      </c>
      <c r="H278" s="24">
        <f t="shared" si="287"/>
        <v>0</v>
      </c>
      <c r="I278" s="24">
        <f t="shared" si="287"/>
        <v>0</v>
      </c>
      <c r="J278" s="24">
        <f t="shared" si="287"/>
        <v>0</v>
      </c>
      <c r="K278" s="24">
        <f t="shared" si="287"/>
        <v>0</v>
      </c>
      <c r="L278" s="42">
        <f t="shared" si="215"/>
        <v>4016.75</v>
      </c>
      <c r="M278" s="42">
        <f t="shared" si="216"/>
        <v>0</v>
      </c>
      <c r="N278" s="42">
        <f t="shared" si="217"/>
        <v>0</v>
      </c>
      <c r="O278" s="48">
        <f t="shared" ref="O278:P278" si="288">O279+O281</f>
        <v>0</v>
      </c>
      <c r="P278" s="48">
        <f t="shared" si="288"/>
        <v>0</v>
      </c>
      <c r="Q278" s="48">
        <f t="shared" ref="Q278" si="289">Q279+Q281</f>
        <v>0</v>
      </c>
      <c r="R278" s="45">
        <f t="shared" si="279"/>
        <v>4016.75</v>
      </c>
      <c r="S278" s="45">
        <f t="shared" si="280"/>
        <v>0</v>
      </c>
      <c r="T278" s="45">
        <f t="shared" si="281"/>
        <v>0</v>
      </c>
      <c r="U278" s="48">
        <f t="shared" ref="U278" si="290">U279+U281</f>
        <v>0</v>
      </c>
    </row>
    <row r="279" spans="1:21" x14ac:dyDescent="0.25">
      <c r="A279" s="20" t="s">
        <v>79</v>
      </c>
      <c r="B279" s="20" t="s">
        <v>419</v>
      </c>
      <c r="C279" s="20"/>
      <c r="D279" s="20"/>
      <c r="E279" s="39" t="s">
        <v>743</v>
      </c>
      <c r="F279" s="24">
        <f>F280</f>
        <v>1884.8899999999999</v>
      </c>
      <c r="G279" s="24">
        <f t="shared" ref="G279:U279" si="291">G280</f>
        <v>0</v>
      </c>
      <c r="H279" s="24">
        <f t="shared" si="291"/>
        <v>0</v>
      </c>
      <c r="I279" s="24">
        <f t="shared" si="291"/>
        <v>0</v>
      </c>
      <c r="J279" s="24">
        <f t="shared" si="291"/>
        <v>0</v>
      </c>
      <c r="K279" s="24">
        <f t="shared" si="291"/>
        <v>0</v>
      </c>
      <c r="L279" s="42">
        <f t="shared" si="215"/>
        <v>1884.8899999999999</v>
      </c>
      <c r="M279" s="42">
        <f t="shared" si="216"/>
        <v>0</v>
      </c>
      <c r="N279" s="42">
        <f t="shared" si="217"/>
        <v>0</v>
      </c>
      <c r="O279" s="48">
        <f t="shared" si="291"/>
        <v>0</v>
      </c>
      <c r="P279" s="48">
        <f t="shared" si="291"/>
        <v>0</v>
      </c>
      <c r="Q279" s="48">
        <f t="shared" si="291"/>
        <v>0</v>
      </c>
      <c r="R279" s="45">
        <f t="shared" si="279"/>
        <v>1884.8899999999999</v>
      </c>
      <c r="S279" s="45">
        <f t="shared" si="280"/>
        <v>0</v>
      </c>
      <c r="T279" s="45">
        <f t="shared" si="281"/>
        <v>0</v>
      </c>
      <c r="U279" s="48">
        <f t="shared" si="291"/>
        <v>0</v>
      </c>
    </row>
    <row r="280" spans="1:21" x14ac:dyDescent="0.25">
      <c r="A280" s="20" t="s">
        <v>79</v>
      </c>
      <c r="B280" s="20">
        <v>610</v>
      </c>
      <c r="C280" s="20" t="s">
        <v>72</v>
      </c>
      <c r="D280" s="20" t="s">
        <v>57</v>
      </c>
      <c r="E280" s="23" t="s">
        <v>782</v>
      </c>
      <c r="F280" s="24">
        <v>1884.8899999999999</v>
      </c>
      <c r="G280" s="24">
        <v>0</v>
      </c>
      <c r="H280" s="24">
        <v>0</v>
      </c>
      <c r="I280" s="24"/>
      <c r="J280" s="24"/>
      <c r="K280" s="24"/>
      <c r="L280" s="42">
        <f t="shared" si="215"/>
        <v>1884.8899999999999</v>
      </c>
      <c r="M280" s="42">
        <f t="shared" si="216"/>
        <v>0</v>
      </c>
      <c r="N280" s="42">
        <f t="shared" si="217"/>
        <v>0</v>
      </c>
      <c r="O280" s="48"/>
      <c r="P280" s="48"/>
      <c r="Q280" s="48"/>
      <c r="R280" s="45">
        <f t="shared" si="279"/>
        <v>1884.8899999999999</v>
      </c>
      <c r="S280" s="45">
        <f t="shared" si="280"/>
        <v>0</v>
      </c>
      <c r="T280" s="45">
        <f t="shared" si="281"/>
        <v>0</v>
      </c>
      <c r="U280" s="48"/>
    </row>
    <row r="281" spans="1:21" x14ac:dyDescent="0.25">
      <c r="A281" s="20" t="s">
        <v>79</v>
      </c>
      <c r="B281" s="20" t="s">
        <v>420</v>
      </c>
      <c r="C281" s="20"/>
      <c r="D281" s="20"/>
      <c r="E281" s="23" t="s">
        <v>744</v>
      </c>
      <c r="F281" s="24">
        <f>F282</f>
        <v>2131.86</v>
      </c>
      <c r="G281" s="24">
        <f t="shared" ref="G281:U281" si="292">G282</f>
        <v>0</v>
      </c>
      <c r="H281" s="24">
        <f t="shared" si="292"/>
        <v>0</v>
      </c>
      <c r="I281" s="24">
        <f t="shared" si="292"/>
        <v>0</v>
      </c>
      <c r="J281" s="24">
        <f t="shared" si="292"/>
        <v>0</v>
      </c>
      <c r="K281" s="24">
        <f t="shared" si="292"/>
        <v>0</v>
      </c>
      <c r="L281" s="42">
        <f t="shared" si="215"/>
        <v>2131.86</v>
      </c>
      <c r="M281" s="42">
        <f t="shared" si="216"/>
        <v>0</v>
      </c>
      <c r="N281" s="42">
        <f t="shared" si="217"/>
        <v>0</v>
      </c>
      <c r="O281" s="48">
        <f t="shared" si="292"/>
        <v>0</v>
      </c>
      <c r="P281" s="48">
        <f t="shared" si="292"/>
        <v>0</v>
      </c>
      <c r="Q281" s="48">
        <f t="shared" si="292"/>
        <v>0</v>
      </c>
      <c r="R281" s="45">
        <f t="shared" si="279"/>
        <v>2131.86</v>
      </c>
      <c r="S281" s="45">
        <f t="shared" si="280"/>
        <v>0</v>
      </c>
      <c r="T281" s="45">
        <f t="shared" si="281"/>
        <v>0</v>
      </c>
      <c r="U281" s="48">
        <f t="shared" si="292"/>
        <v>0</v>
      </c>
    </row>
    <row r="282" spans="1:21" x14ac:dyDescent="0.25">
      <c r="A282" s="20" t="s">
        <v>79</v>
      </c>
      <c r="B282" s="20">
        <v>620</v>
      </c>
      <c r="C282" s="20" t="s">
        <v>72</v>
      </c>
      <c r="D282" s="20" t="s">
        <v>57</v>
      </c>
      <c r="E282" s="23" t="s">
        <v>782</v>
      </c>
      <c r="F282" s="24">
        <v>2131.86</v>
      </c>
      <c r="G282" s="24">
        <v>0</v>
      </c>
      <c r="H282" s="24">
        <v>0</v>
      </c>
      <c r="I282" s="24"/>
      <c r="J282" s="24"/>
      <c r="K282" s="24"/>
      <c r="L282" s="42">
        <f t="shared" ref="L282:L345" si="293">F282+I282</f>
        <v>2131.86</v>
      </c>
      <c r="M282" s="42">
        <f t="shared" ref="M282:M345" si="294">G282+J282</f>
        <v>0</v>
      </c>
      <c r="N282" s="42">
        <f t="shared" ref="N282:N345" si="295">H282+K282</f>
        <v>0</v>
      </c>
      <c r="O282" s="48"/>
      <c r="P282" s="48"/>
      <c r="Q282" s="48"/>
      <c r="R282" s="45">
        <f t="shared" si="279"/>
        <v>2131.86</v>
      </c>
      <c r="S282" s="45">
        <f t="shared" si="280"/>
        <v>0</v>
      </c>
      <c r="T282" s="45">
        <f t="shared" si="281"/>
        <v>0</v>
      </c>
      <c r="U282" s="48"/>
    </row>
    <row r="283" spans="1:21" ht="63" x14ac:dyDescent="0.25">
      <c r="A283" s="20" t="s">
        <v>80</v>
      </c>
      <c r="B283" s="20"/>
      <c r="C283" s="20"/>
      <c r="D283" s="20"/>
      <c r="E283" s="23" t="s">
        <v>471</v>
      </c>
      <c r="F283" s="24">
        <f>F284+F287</f>
        <v>8101.5000000000009</v>
      </c>
      <c r="G283" s="24">
        <f t="shared" ref="G283:K283" si="296">G284+G287</f>
        <v>0</v>
      </c>
      <c r="H283" s="24">
        <f t="shared" si="296"/>
        <v>0</v>
      </c>
      <c r="I283" s="24">
        <f t="shared" si="296"/>
        <v>0</v>
      </c>
      <c r="J283" s="24">
        <f t="shared" si="296"/>
        <v>0</v>
      </c>
      <c r="K283" s="24">
        <f t="shared" si="296"/>
        <v>0</v>
      </c>
      <c r="L283" s="42">
        <f t="shared" si="293"/>
        <v>8101.5000000000009</v>
      </c>
      <c r="M283" s="42">
        <f t="shared" si="294"/>
        <v>0</v>
      </c>
      <c r="N283" s="42">
        <f t="shared" si="295"/>
        <v>0</v>
      </c>
      <c r="O283" s="48">
        <f t="shared" ref="O283:P283" si="297">O284+O287</f>
        <v>0</v>
      </c>
      <c r="P283" s="48">
        <f t="shared" si="297"/>
        <v>0</v>
      </c>
      <c r="Q283" s="48">
        <f t="shared" ref="Q283" si="298">Q284+Q287</f>
        <v>0</v>
      </c>
      <c r="R283" s="45">
        <f t="shared" si="279"/>
        <v>8101.5000000000009</v>
      </c>
      <c r="S283" s="45">
        <f t="shared" si="280"/>
        <v>0</v>
      </c>
      <c r="T283" s="45">
        <f t="shared" si="281"/>
        <v>0</v>
      </c>
      <c r="U283" s="48">
        <f t="shared" ref="U283" si="299">U284+U287</f>
        <v>0</v>
      </c>
    </row>
    <row r="284" spans="1:21" ht="94.5" x14ac:dyDescent="0.25">
      <c r="A284" s="20" t="s">
        <v>80</v>
      </c>
      <c r="B284" s="20" t="s">
        <v>13</v>
      </c>
      <c r="C284" s="20"/>
      <c r="D284" s="20"/>
      <c r="E284" s="23" t="s">
        <v>730</v>
      </c>
      <c r="F284" s="24">
        <f>F285</f>
        <v>67.81</v>
      </c>
      <c r="G284" s="24">
        <f t="shared" ref="G284:U285" si="300">G285</f>
        <v>0</v>
      </c>
      <c r="H284" s="24">
        <f t="shared" si="300"/>
        <v>0</v>
      </c>
      <c r="I284" s="24">
        <f t="shared" si="300"/>
        <v>0</v>
      </c>
      <c r="J284" s="24">
        <f t="shared" si="300"/>
        <v>0</v>
      </c>
      <c r="K284" s="24">
        <f t="shared" si="300"/>
        <v>0</v>
      </c>
      <c r="L284" s="42">
        <f t="shared" si="293"/>
        <v>67.81</v>
      </c>
      <c r="M284" s="42">
        <f t="shared" si="294"/>
        <v>0</v>
      </c>
      <c r="N284" s="42">
        <f t="shared" si="295"/>
        <v>0</v>
      </c>
      <c r="O284" s="48">
        <f t="shared" si="300"/>
        <v>0</v>
      </c>
      <c r="P284" s="48">
        <f t="shared" si="300"/>
        <v>0</v>
      </c>
      <c r="Q284" s="48">
        <f t="shared" si="300"/>
        <v>0</v>
      </c>
      <c r="R284" s="45">
        <f t="shared" si="279"/>
        <v>67.81</v>
      </c>
      <c r="S284" s="45">
        <f t="shared" si="280"/>
        <v>0</v>
      </c>
      <c r="T284" s="45">
        <f t="shared" si="281"/>
        <v>0</v>
      </c>
      <c r="U284" s="48">
        <f t="shared" si="300"/>
        <v>0</v>
      </c>
    </row>
    <row r="285" spans="1:21" ht="31.5" x14ac:dyDescent="0.25">
      <c r="A285" s="20" t="s">
        <v>80</v>
      </c>
      <c r="B285" s="20" t="s">
        <v>422</v>
      </c>
      <c r="C285" s="20"/>
      <c r="D285" s="20"/>
      <c r="E285" s="23" t="s">
        <v>731</v>
      </c>
      <c r="F285" s="24">
        <f>F286</f>
        <v>67.81</v>
      </c>
      <c r="G285" s="24">
        <f t="shared" si="300"/>
        <v>0</v>
      </c>
      <c r="H285" s="24">
        <f t="shared" si="300"/>
        <v>0</v>
      </c>
      <c r="I285" s="24">
        <f t="shared" si="300"/>
        <v>0</v>
      </c>
      <c r="J285" s="24">
        <f t="shared" si="300"/>
        <v>0</v>
      </c>
      <c r="K285" s="24">
        <f t="shared" si="300"/>
        <v>0</v>
      </c>
      <c r="L285" s="42">
        <f t="shared" si="293"/>
        <v>67.81</v>
      </c>
      <c r="M285" s="42">
        <f t="shared" si="294"/>
        <v>0</v>
      </c>
      <c r="N285" s="42">
        <f t="shared" si="295"/>
        <v>0</v>
      </c>
      <c r="O285" s="48">
        <f t="shared" si="300"/>
        <v>0</v>
      </c>
      <c r="P285" s="48">
        <f t="shared" si="300"/>
        <v>0</v>
      </c>
      <c r="Q285" s="48">
        <f t="shared" si="300"/>
        <v>0</v>
      </c>
      <c r="R285" s="45">
        <f t="shared" si="279"/>
        <v>67.81</v>
      </c>
      <c r="S285" s="45">
        <f t="shared" si="280"/>
        <v>0</v>
      </c>
      <c r="T285" s="45">
        <f t="shared" si="281"/>
        <v>0</v>
      </c>
      <c r="U285" s="48">
        <f t="shared" si="300"/>
        <v>0</v>
      </c>
    </row>
    <row r="286" spans="1:21" x14ac:dyDescent="0.25">
      <c r="A286" s="20" t="s">
        <v>80</v>
      </c>
      <c r="B286" s="20">
        <v>110</v>
      </c>
      <c r="C286" s="20" t="s">
        <v>72</v>
      </c>
      <c r="D286" s="20" t="s">
        <v>57</v>
      </c>
      <c r="E286" s="23" t="s">
        <v>782</v>
      </c>
      <c r="F286" s="24">
        <v>67.81</v>
      </c>
      <c r="G286" s="24">
        <v>0</v>
      </c>
      <c r="H286" s="24">
        <v>0</v>
      </c>
      <c r="I286" s="24"/>
      <c r="J286" s="24"/>
      <c r="K286" s="24"/>
      <c r="L286" s="42">
        <f t="shared" si="293"/>
        <v>67.81</v>
      </c>
      <c r="M286" s="42">
        <f t="shared" si="294"/>
        <v>0</v>
      </c>
      <c r="N286" s="42">
        <f t="shared" si="295"/>
        <v>0</v>
      </c>
      <c r="O286" s="48"/>
      <c r="P286" s="48"/>
      <c r="Q286" s="48"/>
      <c r="R286" s="45">
        <f t="shared" si="279"/>
        <v>67.81</v>
      </c>
      <c r="S286" s="45">
        <f t="shared" si="280"/>
        <v>0</v>
      </c>
      <c r="T286" s="45">
        <f t="shared" si="281"/>
        <v>0</v>
      </c>
      <c r="U286" s="48"/>
    </row>
    <row r="287" spans="1:21" ht="47.25" x14ac:dyDescent="0.25">
      <c r="A287" s="20" t="s">
        <v>80</v>
      </c>
      <c r="B287" s="20" t="s">
        <v>55</v>
      </c>
      <c r="C287" s="20"/>
      <c r="D287" s="20"/>
      <c r="E287" s="39" t="s">
        <v>742</v>
      </c>
      <c r="F287" s="24">
        <f>F288+F290</f>
        <v>8033.6900000000005</v>
      </c>
      <c r="G287" s="24">
        <f t="shared" ref="G287:K287" si="301">G288+G290</f>
        <v>0</v>
      </c>
      <c r="H287" s="24">
        <f t="shared" si="301"/>
        <v>0</v>
      </c>
      <c r="I287" s="24">
        <f t="shared" si="301"/>
        <v>0</v>
      </c>
      <c r="J287" s="24">
        <f t="shared" si="301"/>
        <v>0</v>
      </c>
      <c r="K287" s="24">
        <f t="shared" si="301"/>
        <v>0</v>
      </c>
      <c r="L287" s="42">
        <f t="shared" si="293"/>
        <v>8033.6900000000005</v>
      </c>
      <c r="M287" s="42">
        <f t="shared" si="294"/>
        <v>0</v>
      </c>
      <c r="N287" s="42">
        <f t="shared" si="295"/>
        <v>0</v>
      </c>
      <c r="O287" s="48">
        <f t="shared" ref="O287:P287" si="302">O288+O290</f>
        <v>0</v>
      </c>
      <c r="P287" s="48">
        <f t="shared" si="302"/>
        <v>0</v>
      </c>
      <c r="Q287" s="48">
        <f t="shared" ref="Q287" si="303">Q288+Q290</f>
        <v>0</v>
      </c>
      <c r="R287" s="45">
        <f t="shared" si="279"/>
        <v>8033.6900000000005</v>
      </c>
      <c r="S287" s="45">
        <f t="shared" si="280"/>
        <v>0</v>
      </c>
      <c r="T287" s="45">
        <f t="shared" si="281"/>
        <v>0</v>
      </c>
      <c r="U287" s="48">
        <f t="shared" ref="U287" si="304">U288+U290</f>
        <v>0</v>
      </c>
    </row>
    <row r="288" spans="1:21" x14ac:dyDescent="0.25">
      <c r="A288" s="20" t="s">
        <v>80</v>
      </c>
      <c r="B288" s="20" t="s">
        <v>419</v>
      </c>
      <c r="C288" s="20"/>
      <c r="D288" s="20"/>
      <c r="E288" s="39" t="s">
        <v>743</v>
      </c>
      <c r="F288" s="24">
        <f>F289</f>
        <v>3769.7700000000004</v>
      </c>
      <c r="G288" s="24">
        <f t="shared" ref="G288:U288" si="305">G289</f>
        <v>0</v>
      </c>
      <c r="H288" s="24">
        <f t="shared" si="305"/>
        <v>0</v>
      </c>
      <c r="I288" s="24">
        <f t="shared" si="305"/>
        <v>0</v>
      </c>
      <c r="J288" s="24">
        <f t="shared" si="305"/>
        <v>0</v>
      </c>
      <c r="K288" s="24">
        <f t="shared" si="305"/>
        <v>0</v>
      </c>
      <c r="L288" s="42">
        <f t="shared" si="293"/>
        <v>3769.7700000000004</v>
      </c>
      <c r="M288" s="42">
        <f t="shared" si="294"/>
        <v>0</v>
      </c>
      <c r="N288" s="42">
        <f t="shared" si="295"/>
        <v>0</v>
      </c>
      <c r="O288" s="48">
        <f t="shared" si="305"/>
        <v>0</v>
      </c>
      <c r="P288" s="48">
        <f t="shared" si="305"/>
        <v>0</v>
      </c>
      <c r="Q288" s="48">
        <f t="shared" si="305"/>
        <v>0</v>
      </c>
      <c r="R288" s="45">
        <f t="shared" si="279"/>
        <v>3769.7700000000004</v>
      </c>
      <c r="S288" s="45">
        <f t="shared" si="280"/>
        <v>0</v>
      </c>
      <c r="T288" s="45">
        <f t="shared" si="281"/>
        <v>0</v>
      </c>
      <c r="U288" s="48">
        <f t="shared" si="305"/>
        <v>0</v>
      </c>
    </row>
    <row r="289" spans="1:21" x14ac:dyDescent="0.25">
      <c r="A289" s="20" t="s">
        <v>80</v>
      </c>
      <c r="B289" s="20">
        <v>610</v>
      </c>
      <c r="C289" s="20" t="s">
        <v>72</v>
      </c>
      <c r="D289" s="20" t="s">
        <v>57</v>
      </c>
      <c r="E289" s="23" t="s">
        <v>782</v>
      </c>
      <c r="F289" s="24">
        <v>3769.7700000000004</v>
      </c>
      <c r="G289" s="24">
        <v>0</v>
      </c>
      <c r="H289" s="24">
        <v>0</v>
      </c>
      <c r="I289" s="24"/>
      <c r="J289" s="24"/>
      <c r="K289" s="24"/>
      <c r="L289" s="42">
        <f t="shared" si="293"/>
        <v>3769.7700000000004</v>
      </c>
      <c r="M289" s="42">
        <f t="shared" si="294"/>
        <v>0</v>
      </c>
      <c r="N289" s="42">
        <f t="shared" si="295"/>
        <v>0</v>
      </c>
      <c r="O289" s="48"/>
      <c r="P289" s="48"/>
      <c r="Q289" s="48"/>
      <c r="R289" s="45">
        <f t="shared" si="279"/>
        <v>3769.7700000000004</v>
      </c>
      <c r="S289" s="45">
        <f t="shared" si="280"/>
        <v>0</v>
      </c>
      <c r="T289" s="45">
        <f t="shared" si="281"/>
        <v>0</v>
      </c>
      <c r="U289" s="48"/>
    </row>
    <row r="290" spans="1:21" x14ac:dyDescent="0.25">
      <c r="A290" s="20" t="s">
        <v>80</v>
      </c>
      <c r="B290" s="20" t="s">
        <v>420</v>
      </c>
      <c r="C290" s="20"/>
      <c r="D290" s="20"/>
      <c r="E290" s="23" t="s">
        <v>744</v>
      </c>
      <c r="F290" s="24">
        <f>F291</f>
        <v>4263.92</v>
      </c>
      <c r="G290" s="24">
        <f t="shared" ref="G290:U290" si="306">G291</f>
        <v>0</v>
      </c>
      <c r="H290" s="24">
        <f t="shared" si="306"/>
        <v>0</v>
      </c>
      <c r="I290" s="24">
        <f t="shared" si="306"/>
        <v>0</v>
      </c>
      <c r="J290" s="24">
        <f t="shared" si="306"/>
        <v>0</v>
      </c>
      <c r="K290" s="24">
        <f t="shared" si="306"/>
        <v>0</v>
      </c>
      <c r="L290" s="42">
        <f t="shared" si="293"/>
        <v>4263.92</v>
      </c>
      <c r="M290" s="42">
        <f t="shared" si="294"/>
        <v>0</v>
      </c>
      <c r="N290" s="42">
        <f t="shared" si="295"/>
        <v>0</v>
      </c>
      <c r="O290" s="48">
        <f t="shared" si="306"/>
        <v>0</v>
      </c>
      <c r="P290" s="48">
        <f t="shared" si="306"/>
        <v>0</v>
      </c>
      <c r="Q290" s="48">
        <f t="shared" si="306"/>
        <v>0</v>
      </c>
      <c r="R290" s="45">
        <f t="shared" si="279"/>
        <v>4263.92</v>
      </c>
      <c r="S290" s="45">
        <f t="shared" si="280"/>
        <v>0</v>
      </c>
      <c r="T290" s="45">
        <f t="shared" si="281"/>
        <v>0</v>
      </c>
      <c r="U290" s="48">
        <f t="shared" si="306"/>
        <v>0</v>
      </c>
    </row>
    <row r="291" spans="1:21" x14ac:dyDescent="0.25">
      <c r="A291" s="20" t="s">
        <v>80</v>
      </c>
      <c r="B291" s="20">
        <v>620</v>
      </c>
      <c r="C291" s="20" t="s">
        <v>72</v>
      </c>
      <c r="D291" s="20" t="s">
        <v>57</v>
      </c>
      <c r="E291" s="23" t="s">
        <v>782</v>
      </c>
      <c r="F291" s="24">
        <v>4263.92</v>
      </c>
      <c r="G291" s="24">
        <v>0</v>
      </c>
      <c r="H291" s="24">
        <v>0</v>
      </c>
      <c r="I291" s="24"/>
      <c r="J291" s="24"/>
      <c r="K291" s="24"/>
      <c r="L291" s="42">
        <f t="shared" si="293"/>
        <v>4263.92</v>
      </c>
      <c r="M291" s="42">
        <f t="shared" si="294"/>
        <v>0</v>
      </c>
      <c r="N291" s="42">
        <f t="shared" si="295"/>
        <v>0</v>
      </c>
      <c r="O291" s="48"/>
      <c r="P291" s="48"/>
      <c r="Q291" s="48"/>
      <c r="R291" s="45">
        <f t="shared" si="279"/>
        <v>4263.92</v>
      </c>
      <c r="S291" s="45">
        <f t="shared" si="280"/>
        <v>0</v>
      </c>
      <c r="T291" s="45">
        <f t="shared" si="281"/>
        <v>0</v>
      </c>
      <c r="U291" s="48"/>
    </row>
    <row r="292" spans="1:21" ht="63" x14ac:dyDescent="0.25">
      <c r="A292" s="20" t="s">
        <v>316</v>
      </c>
      <c r="B292" s="20"/>
      <c r="C292" s="20"/>
      <c r="D292" s="20"/>
      <c r="E292" s="23" t="s">
        <v>472</v>
      </c>
      <c r="F292" s="24">
        <f>F293</f>
        <v>1100</v>
      </c>
      <c r="G292" s="24">
        <f t="shared" ref="G292:U294" si="307">G293</f>
        <v>1200</v>
      </c>
      <c r="H292" s="24">
        <f t="shared" si="307"/>
        <v>950</v>
      </c>
      <c r="I292" s="24">
        <f t="shared" si="307"/>
        <v>0</v>
      </c>
      <c r="J292" s="24">
        <f t="shared" si="307"/>
        <v>0</v>
      </c>
      <c r="K292" s="24">
        <f t="shared" si="307"/>
        <v>0</v>
      </c>
      <c r="L292" s="42">
        <f t="shared" si="293"/>
        <v>1100</v>
      </c>
      <c r="M292" s="42">
        <f t="shared" si="294"/>
        <v>1200</v>
      </c>
      <c r="N292" s="42">
        <f t="shared" si="295"/>
        <v>950</v>
      </c>
      <c r="O292" s="48">
        <f t="shared" si="307"/>
        <v>0</v>
      </c>
      <c r="P292" s="48">
        <f t="shared" si="307"/>
        <v>0</v>
      </c>
      <c r="Q292" s="48">
        <f t="shared" si="307"/>
        <v>0</v>
      </c>
      <c r="R292" s="45">
        <f t="shared" si="279"/>
        <v>1100</v>
      </c>
      <c r="S292" s="45">
        <f t="shared" si="280"/>
        <v>1200</v>
      </c>
      <c r="T292" s="45">
        <f t="shared" si="281"/>
        <v>950</v>
      </c>
      <c r="U292" s="48">
        <f t="shared" si="307"/>
        <v>0</v>
      </c>
    </row>
    <row r="293" spans="1:21" ht="47.25" x14ac:dyDescent="0.25">
      <c r="A293" s="20" t="s">
        <v>316</v>
      </c>
      <c r="B293" s="20" t="s">
        <v>55</v>
      </c>
      <c r="C293" s="20"/>
      <c r="D293" s="20"/>
      <c r="E293" s="39" t="s">
        <v>742</v>
      </c>
      <c r="F293" s="24">
        <f>F294</f>
        <v>1100</v>
      </c>
      <c r="G293" s="24">
        <f t="shared" si="307"/>
        <v>1200</v>
      </c>
      <c r="H293" s="24">
        <f t="shared" si="307"/>
        <v>950</v>
      </c>
      <c r="I293" s="24">
        <f t="shared" si="307"/>
        <v>0</v>
      </c>
      <c r="J293" s="24">
        <f t="shared" si="307"/>
        <v>0</v>
      </c>
      <c r="K293" s="24">
        <f t="shared" si="307"/>
        <v>0</v>
      </c>
      <c r="L293" s="42">
        <f t="shared" si="293"/>
        <v>1100</v>
      </c>
      <c r="M293" s="42">
        <f t="shared" si="294"/>
        <v>1200</v>
      </c>
      <c r="N293" s="42">
        <f t="shared" si="295"/>
        <v>950</v>
      </c>
      <c r="O293" s="48">
        <f t="shared" si="307"/>
        <v>0</v>
      </c>
      <c r="P293" s="48">
        <f t="shared" si="307"/>
        <v>0</v>
      </c>
      <c r="Q293" s="48">
        <f t="shared" si="307"/>
        <v>0</v>
      </c>
      <c r="R293" s="45">
        <f t="shared" si="279"/>
        <v>1100</v>
      </c>
      <c r="S293" s="45">
        <f t="shared" si="280"/>
        <v>1200</v>
      </c>
      <c r="T293" s="45">
        <f t="shared" si="281"/>
        <v>950</v>
      </c>
      <c r="U293" s="48">
        <f t="shared" si="307"/>
        <v>0</v>
      </c>
    </row>
    <row r="294" spans="1:21" ht="47.25" x14ac:dyDescent="0.25">
      <c r="A294" s="20" t="s">
        <v>316</v>
      </c>
      <c r="B294" s="20" t="s">
        <v>216</v>
      </c>
      <c r="C294" s="20"/>
      <c r="D294" s="20"/>
      <c r="E294" s="23" t="s">
        <v>745</v>
      </c>
      <c r="F294" s="24">
        <f>F295</f>
        <v>1100</v>
      </c>
      <c r="G294" s="24">
        <f t="shared" si="307"/>
        <v>1200</v>
      </c>
      <c r="H294" s="24">
        <f t="shared" si="307"/>
        <v>950</v>
      </c>
      <c r="I294" s="24">
        <f t="shared" si="307"/>
        <v>0</v>
      </c>
      <c r="J294" s="24">
        <f t="shared" si="307"/>
        <v>0</v>
      </c>
      <c r="K294" s="24">
        <f t="shared" si="307"/>
        <v>0</v>
      </c>
      <c r="L294" s="42">
        <f t="shared" si="293"/>
        <v>1100</v>
      </c>
      <c r="M294" s="42">
        <f t="shared" si="294"/>
        <v>1200</v>
      </c>
      <c r="N294" s="42">
        <f t="shared" si="295"/>
        <v>950</v>
      </c>
      <c r="O294" s="48">
        <f t="shared" si="307"/>
        <v>0</v>
      </c>
      <c r="P294" s="48">
        <f t="shared" si="307"/>
        <v>0</v>
      </c>
      <c r="Q294" s="48">
        <f t="shared" si="307"/>
        <v>0</v>
      </c>
      <c r="R294" s="45">
        <f t="shared" si="279"/>
        <v>1100</v>
      </c>
      <c r="S294" s="45">
        <f t="shared" si="280"/>
        <v>1200</v>
      </c>
      <c r="T294" s="45">
        <f t="shared" si="281"/>
        <v>950</v>
      </c>
      <c r="U294" s="48">
        <f t="shared" si="307"/>
        <v>0</v>
      </c>
    </row>
    <row r="295" spans="1:21" ht="31.5" x14ac:dyDescent="0.25">
      <c r="A295" s="20" t="s">
        <v>316</v>
      </c>
      <c r="B295" s="20">
        <v>630</v>
      </c>
      <c r="C295" s="20" t="s">
        <v>72</v>
      </c>
      <c r="D295" s="20" t="s">
        <v>32</v>
      </c>
      <c r="E295" s="23" t="s">
        <v>784</v>
      </c>
      <c r="F295" s="24">
        <v>1100</v>
      </c>
      <c r="G295" s="24">
        <v>1200</v>
      </c>
      <c r="H295" s="24">
        <v>950</v>
      </c>
      <c r="I295" s="24"/>
      <c r="J295" s="24"/>
      <c r="K295" s="24"/>
      <c r="L295" s="42">
        <f t="shared" si="293"/>
        <v>1100</v>
      </c>
      <c r="M295" s="42">
        <f t="shared" si="294"/>
        <v>1200</v>
      </c>
      <c r="N295" s="42">
        <f t="shared" si="295"/>
        <v>950</v>
      </c>
      <c r="O295" s="48"/>
      <c r="P295" s="48"/>
      <c r="Q295" s="48"/>
      <c r="R295" s="45">
        <f t="shared" si="279"/>
        <v>1100</v>
      </c>
      <c r="S295" s="45">
        <f t="shared" si="280"/>
        <v>1200</v>
      </c>
      <c r="T295" s="45">
        <f t="shared" si="281"/>
        <v>950</v>
      </c>
      <c r="U295" s="48"/>
    </row>
    <row r="296" spans="1:21" ht="47.25" x14ac:dyDescent="0.25">
      <c r="A296" s="20" t="s">
        <v>313</v>
      </c>
      <c r="B296" s="20"/>
      <c r="C296" s="20"/>
      <c r="D296" s="20"/>
      <c r="E296" s="23" t="s">
        <v>473</v>
      </c>
      <c r="F296" s="24">
        <f>F297+F300</f>
        <v>3415.2</v>
      </c>
      <c r="G296" s="24">
        <f t="shared" ref="G296:K296" si="308">G297+G300</f>
        <v>3415.2</v>
      </c>
      <c r="H296" s="24">
        <f t="shared" si="308"/>
        <v>3415.2</v>
      </c>
      <c r="I296" s="24">
        <f t="shared" si="308"/>
        <v>0</v>
      </c>
      <c r="J296" s="24">
        <f t="shared" si="308"/>
        <v>0</v>
      </c>
      <c r="K296" s="24">
        <f t="shared" si="308"/>
        <v>0</v>
      </c>
      <c r="L296" s="42">
        <f t="shared" si="293"/>
        <v>3415.2</v>
      </c>
      <c r="M296" s="42">
        <f t="shared" si="294"/>
        <v>3415.2</v>
      </c>
      <c r="N296" s="42">
        <f t="shared" si="295"/>
        <v>3415.2</v>
      </c>
      <c r="O296" s="48">
        <f t="shared" ref="O296:P296" si="309">O297+O300</f>
        <v>0</v>
      </c>
      <c r="P296" s="48">
        <f t="shared" si="309"/>
        <v>0</v>
      </c>
      <c r="Q296" s="48">
        <f t="shared" ref="Q296" si="310">Q297+Q300</f>
        <v>0</v>
      </c>
      <c r="R296" s="45">
        <f t="shared" si="279"/>
        <v>3415.2</v>
      </c>
      <c r="S296" s="45">
        <f t="shared" si="280"/>
        <v>3415.2</v>
      </c>
      <c r="T296" s="45">
        <f t="shared" si="281"/>
        <v>3415.2</v>
      </c>
      <c r="U296" s="48">
        <f t="shared" ref="U296" si="311">U297+U300</f>
        <v>0</v>
      </c>
    </row>
    <row r="297" spans="1:21" ht="31.5" x14ac:dyDescent="0.25">
      <c r="A297" s="20" t="s">
        <v>313</v>
      </c>
      <c r="B297" s="20" t="s">
        <v>6</v>
      </c>
      <c r="C297" s="20"/>
      <c r="D297" s="20"/>
      <c r="E297" s="23" t="s">
        <v>733</v>
      </c>
      <c r="F297" s="24">
        <f>F298</f>
        <v>17.7</v>
      </c>
      <c r="G297" s="24">
        <f t="shared" ref="G297:U298" si="312">G298</f>
        <v>17.7</v>
      </c>
      <c r="H297" s="24">
        <f t="shared" si="312"/>
        <v>17.7</v>
      </c>
      <c r="I297" s="24">
        <f t="shared" si="312"/>
        <v>0</v>
      </c>
      <c r="J297" s="24">
        <f t="shared" si="312"/>
        <v>0</v>
      </c>
      <c r="K297" s="24">
        <f t="shared" si="312"/>
        <v>0</v>
      </c>
      <c r="L297" s="42">
        <f t="shared" si="293"/>
        <v>17.7</v>
      </c>
      <c r="M297" s="42">
        <f t="shared" si="294"/>
        <v>17.7</v>
      </c>
      <c r="N297" s="42">
        <f t="shared" si="295"/>
        <v>17.7</v>
      </c>
      <c r="O297" s="48">
        <f t="shared" si="312"/>
        <v>0</v>
      </c>
      <c r="P297" s="48">
        <f t="shared" si="312"/>
        <v>0</v>
      </c>
      <c r="Q297" s="48">
        <f t="shared" si="312"/>
        <v>0</v>
      </c>
      <c r="R297" s="45">
        <f t="shared" si="279"/>
        <v>17.7</v>
      </c>
      <c r="S297" s="45">
        <f t="shared" si="280"/>
        <v>17.7</v>
      </c>
      <c r="T297" s="45">
        <f t="shared" si="281"/>
        <v>17.7</v>
      </c>
      <c r="U297" s="48">
        <f t="shared" si="312"/>
        <v>0</v>
      </c>
    </row>
    <row r="298" spans="1:21" ht="47.25" x14ac:dyDescent="0.25">
      <c r="A298" s="20" t="s">
        <v>313</v>
      </c>
      <c r="B298" s="20" t="s">
        <v>167</v>
      </c>
      <c r="C298" s="20"/>
      <c r="D298" s="20"/>
      <c r="E298" s="23" t="s">
        <v>734</v>
      </c>
      <c r="F298" s="24">
        <f>F299</f>
        <v>17.7</v>
      </c>
      <c r="G298" s="24">
        <f t="shared" si="312"/>
        <v>17.7</v>
      </c>
      <c r="H298" s="24">
        <f t="shared" si="312"/>
        <v>17.7</v>
      </c>
      <c r="I298" s="24">
        <f t="shared" si="312"/>
        <v>0</v>
      </c>
      <c r="J298" s="24">
        <f t="shared" si="312"/>
        <v>0</v>
      </c>
      <c r="K298" s="24">
        <f t="shared" si="312"/>
        <v>0</v>
      </c>
      <c r="L298" s="42">
        <f t="shared" si="293"/>
        <v>17.7</v>
      </c>
      <c r="M298" s="42">
        <f t="shared" si="294"/>
        <v>17.7</v>
      </c>
      <c r="N298" s="42">
        <f t="shared" si="295"/>
        <v>17.7</v>
      </c>
      <c r="O298" s="48">
        <f t="shared" si="312"/>
        <v>0</v>
      </c>
      <c r="P298" s="48">
        <f t="shared" si="312"/>
        <v>0</v>
      </c>
      <c r="Q298" s="48">
        <f t="shared" si="312"/>
        <v>0</v>
      </c>
      <c r="R298" s="45">
        <f t="shared" si="279"/>
        <v>17.7</v>
      </c>
      <c r="S298" s="45">
        <f t="shared" si="280"/>
        <v>17.7</v>
      </c>
      <c r="T298" s="45">
        <f t="shared" si="281"/>
        <v>17.7</v>
      </c>
      <c r="U298" s="48">
        <f t="shared" si="312"/>
        <v>0</v>
      </c>
    </row>
    <row r="299" spans="1:21" x14ac:dyDescent="0.25">
      <c r="A299" s="20" t="s">
        <v>313</v>
      </c>
      <c r="B299" s="20">
        <v>240</v>
      </c>
      <c r="C299" s="20" t="s">
        <v>72</v>
      </c>
      <c r="D299" s="20" t="s">
        <v>57</v>
      </c>
      <c r="E299" s="23" t="s">
        <v>782</v>
      </c>
      <c r="F299" s="24">
        <v>17.7</v>
      </c>
      <c r="G299" s="24">
        <v>17.7</v>
      </c>
      <c r="H299" s="24">
        <v>17.7</v>
      </c>
      <c r="I299" s="24"/>
      <c r="J299" s="24"/>
      <c r="K299" s="24"/>
      <c r="L299" s="42">
        <f t="shared" si="293"/>
        <v>17.7</v>
      </c>
      <c r="M299" s="42">
        <f t="shared" si="294"/>
        <v>17.7</v>
      </c>
      <c r="N299" s="42">
        <f t="shared" si="295"/>
        <v>17.7</v>
      </c>
      <c r="O299" s="48"/>
      <c r="P299" s="48"/>
      <c r="Q299" s="48"/>
      <c r="R299" s="45">
        <f t="shared" si="279"/>
        <v>17.7</v>
      </c>
      <c r="S299" s="45">
        <f t="shared" si="280"/>
        <v>17.7</v>
      </c>
      <c r="T299" s="45">
        <f t="shared" si="281"/>
        <v>17.7</v>
      </c>
      <c r="U299" s="48"/>
    </row>
    <row r="300" spans="1:21" ht="31.5" x14ac:dyDescent="0.25">
      <c r="A300" s="20" t="s">
        <v>313</v>
      </c>
      <c r="B300" s="20" t="s">
        <v>84</v>
      </c>
      <c r="C300" s="20"/>
      <c r="D300" s="20"/>
      <c r="E300" s="23" t="s">
        <v>735</v>
      </c>
      <c r="F300" s="24">
        <f>F301</f>
        <v>3397.5</v>
      </c>
      <c r="G300" s="24">
        <f t="shared" ref="G300:U301" si="313">G301</f>
        <v>3397.5</v>
      </c>
      <c r="H300" s="24">
        <f t="shared" si="313"/>
        <v>3397.5</v>
      </c>
      <c r="I300" s="24">
        <f t="shared" si="313"/>
        <v>0</v>
      </c>
      <c r="J300" s="24">
        <f t="shared" si="313"/>
        <v>0</v>
      </c>
      <c r="K300" s="24">
        <f t="shared" si="313"/>
        <v>0</v>
      </c>
      <c r="L300" s="42">
        <f t="shared" si="293"/>
        <v>3397.5</v>
      </c>
      <c r="M300" s="42">
        <f t="shared" si="294"/>
        <v>3397.5</v>
      </c>
      <c r="N300" s="42">
        <f t="shared" si="295"/>
        <v>3397.5</v>
      </c>
      <c r="O300" s="48">
        <f t="shared" si="313"/>
        <v>0</v>
      </c>
      <c r="P300" s="48">
        <f t="shared" si="313"/>
        <v>0</v>
      </c>
      <c r="Q300" s="48">
        <f t="shared" si="313"/>
        <v>0</v>
      </c>
      <c r="R300" s="45">
        <f t="shared" si="279"/>
        <v>3397.5</v>
      </c>
      <c r="S300" s="45">
        <f t="shared" si="280"/>
        <v>3397.5</v>
      </c>
      <c r="T300" s="45">
        <f t="shared" si="281"/>
        <v>3397.5</v>
      </c>
      <c r="U300" s="48">
        <f t="shared" si="313"/>
        <v>0</v>
      </c>
    </row>
    <row r="301" spans="1:21" ht="31.5" x14ac:dyDescent="0.25">
      <c r="A301" s="20" t="s">
        <v>313</v>
      </c>
      <c r="B301" s="20" t="s">
        <v>423</v>
      </c>
      <c r="C301" s="20"/>
      <c r="D301" s="20"/>
      <c r="E301" s="23" t="s">
        <v>736</v>
      </c>
      <c r="F301" s="24">
        <f>F302</f>
        <v>3397.5</v>
      </c>
      <c r="G301" s="24">
        <f t="shared" si="313"/>
        <v>3397.5</v>
      </c>
      <c r="H301" s="24">
        <f t="shared" si="313"/>
        <v>3397.5</v>
      </c>
      <c r="I301" s="24">
        <f t="shared" si="313"/>
        <v>0</v>
      </c>
      <c r="J301" s="24">
        <f t="shared" si="313"/>
        <v>0</v>
      </c>
      <c r="K301" s="24">
        <f t="shared" si="313"/>
        <v>0</v>
      </c>
      <c r="L301" s="42">
        <f t="shared" si="293"/>
        <v>3397.5</v>
      </c>
      <c r="M301" s="42">
        <f t="shared" si="294"/>
        <v>3397.5</v>
      </c>
      <c r="N301" s="42">
        <f t="shared" si="295"/>
        <v>3397.5</v>
      </c>
      <c r="O301" s="48">
        <f t="shared" si="313"/>
        <v>0</v>
      </c>
      <c r="P301" s="48">
        <f t="shared" si="313"/>
        <v>0</v>
      </c>
      <c r="Q301" s="48">
        <f t="shared" si="313"/>
        <v>0</v>
      </c>
      <c r="R301" s="45">
        <f t="shared" si="279"/>
        <v>3397.5</v>
      </c>
      <c r="S301" s="45">
        <f t="shared" si="280"/>
        <v>3397.5</v>
      </c>
      <c r="T301" s="45">
        <f t="shared" si="281"/>
        <v>3397.5</v>
      </c>
      <c r="U301" s="48">
        <f t="shared" si="313"/>
        <v>0</v>
      </c>
    </row>
    <row r="302" spans="1:21" x14ac:dyDescent="0.25">
      <c r="A302" s="20" t="s">
        <v>313</v>
      </c>
      <c r="B302" s="20">
        <v>310</v>
      </c>
      <c r="C302" s="20" t="s">
        <v>72</v>
      </c>
      <c r="D302" s="20" t="s">
        <v>57</v>
      </c>
      <c r="E302" s="23" t="s">
        <v>782</v>
      </c>
      <c r="F302" s="24">
        <v>3397.5</v>
      </c>
      <c r="G302" s="24">
        <v>3397.5</v>
      </c>
      <c r="H302" s="24">
        <v>3397.5</v>
      </c>
      <c r="I302" s="24"/>
      <c r="J302" s="24"/>
      <c r="K302" s="24"/>
      <c r="L302" s="42">
        <f t="shared" si="293"/>
        <v>3397.5</v>
      </c>
      <c r="M302" s="42">
        <f t="shared" si="294"/>
        <v>3397.5</v>
      </c>
      <c r="N302" s="42">
        <f t="shared" si="295"/>
        <v>3397.5</v>
      </c>
      <c r="O302" s="48"/>
      <c r="P302" s="48"/>
      <c r="Q302" s="48"/>
      <c r="R302" s="45">
        <f t="shared" si="279"/>
        <v>3397.5</v>
      </c>
      <c r="S302" s="45">
        <f t="shared" si="280"/>
        <v>3397.5</v>
      </c>
      <c r="T302" s="45">
        <f t="shared" si="281"/>
        <v>3397.5</v>
      </c>
      <c r="U302" s="48"/>
    </row>
    <row r="303" spans="1:21" ht="63" x14ac:dyDescent="0.25">
      <c r="A303" s="20" t="s">
        <v>314</v>
      </c>
      <c r="B303" s="20"/>
      <c r="C303" s="20"/>
      <c r="D303" s="20"/>
      <c r="E303" s="23" t="s">
        <v>474</v>
      </c>
      <c r="F303" s="24">
        <f>F304+F307</f>
        <v>3238</v>
      </c>
      <c r="G303" s="24">
        <f t="shared" ref="G303:K303" si="314">G304+G307</f>
        <v>3425.8</v>
      </c>
      <c r="H303" s="24">
        <f t="shared" si="314"/>
        <v>3651.9</v>
      </c>
      <c r="I303" s="24">
        <f t="shared" si="314"/>
        <v>0</v>
      </c>
      <c r="J303" s="24">
        <f t="shared" si="314"/>
        <v>0</v>
      </c>
      <c r="K303" s="24">
        <f t="shared" si="314"/>
        <v>0</v>
      </c>
      <c r="L303" s="42">
        <f t="shared" si="293"/>
        <v>3238</v>
      </c>
      <c r="M303" s="42">
        <f t="shared" si="294"/>
        <v>3425.8</v>
      </c>
      <c r="N303" s="42">
        <f t="shared" si="295"/>
        <v>3651.9</v>
      </c>
      <c r="O303" s="48">
        <f t="shared" ref="O303:P303" si="315">O304+O307</f>
        <v>0</v>
      </c>
      <c r="P303" s="48">
        <f t="shared" si="315"/>
        <v>0</v>
      </c>
      <c r="Q303" s="48">
        <f t="shared" ref="Q303" si="316">Q304+Q307</f>
        <v>0</v>
      </c>
      <c r="R303" s="45">
        <f t="shared" si="279"/>
        <v>3238</v>
      </c>
      <c r="S303" s="45">
        <f t="shared" si="280"/>
        <v>3425.8</v>
      </c>
      <c r="T303" s="45">
        <f t="shared" si="281"/>
        <v>3651.9</v>
      </c>
      <c r="U303" s="48">
        <f t="shared" ref="U303" si="317">U304+U307</f>
        <v>0</v>
      </c>
    </row>
    <row r="304" spans="1:21" ht="31.5" x14ac:dyDescent="0.25">
      <c r="A304" s="20" t="s">
        <v>314</v>
      </c>
      <c r="B304" s="20" t="s">
        <v>6</v>
      </c>
      <c r="C304" s="20"/>
      <c r="D304" s="20"/>
      <c r="E304" s="23" t="s">
        <v>733</v>
      </c>
      <c r="F304" s="24">
        <f>F305</f>
        <v>16.8</v>
      </c>
      <c r="G304" s="24">
        <f t="shared" ref="G304:U305" si="318">G305</f>
        <v>17.8</v>
      </c>
      <c r="H304" s="24">
        <f t="shared" si="318"/>
        <v>18.899999999999999</v>
      </c>
      <c r="I304" s="24">
        <f t="shared" si="318"/>
        <v>0</v>
      </c>
      <c r="J304" s="24">
        <f t="shared" si="318"/>
        <v>0</v>
      </c>
      <c r="K304" s="24">
        <f t="shared" si="318"/>
        <v>0</v>
      </c>
      <c r="L304" s="42">
        <f t="shared" si="293"/>
        <v>16.8</v>
      </c>
      <c r="M304" s="42">
        <f t="shared" si="294"/>
        <v>17.8</v>
      </c>
      <c r="N304" s="42">
        <f t="shared" si="295"/>
        <v>18.899999999999999</v>
      </c>
      <c r="O304" s="48">
        <f t="shared" si="318"/>
        <v>0</v>
      </c>
      <c r="P304" s="48">
        <f t="shared" si="318"/>
        <v>0</v>
      </c>
      <c r="Q304" s="48">
        <f t="shared" si="318"/>
        <v>0</v>
      </c>
      <c r="R304" s="45">
        <f t="shared" si="279"/>
        <v>16.8</v>
      </c>
      <c r="S304" s="45">
        <f t="shared" si="280"/>
        <v>17.8</v>
      </c>
      <c r="T304" s="45">
        <f t="shared" si="281"/>
        <v>18.899999999999999</v>
      </c>
      <c r="U304" s="48">
        <f t="shared" si="318"/>
        <v>0</v>
      </c>
    </row>
    <row r="305" spans="1:21" ht="47.25" x14ac:dyDescent="0.25">
      <c r="A305" s="20" t="s">
        <v>314</v>
      </c>
      <c r="B305" s="20" t="s">
        <v>167</v>
      </c>
      <c r="C305" s="20"/>
      <c r="D305" s="20"/>
      <c r="E305" s="23" t="s">
        <v>734</v>
      </c>
      <c r="F305" s="24">
        <f>F306</f>
        <v>16.8</v>
      </c>
      <c r="G305" s="24">
        <f t="shared" si="318"/>
        <v>17.8</v>
      </c>
      <c r="H305" s="24">
        <f t="shared" si="318"/>
        <v>18.899999999999999</v>
      </c>
      <c r="I305" s="24">
        <f t="shared" si="318"/>
        <v>0</v>
      </c>
      <c r="J305" s="24">
        <f t="shared" si="318"/>
        <v>0</v>
      </c>
      <c r="K305" s="24">
        <f t="shared" si="318"/>
        <v>0</v>
      </c>
      <c r="L305" s="42">
        <f t="shared" si="293"/>
        <v>16.8</v>
      </c>
      <c r="M305" s="42">
        <f t="shared" si="294"/>
        <v>17.8</v>
      </c>
      <c r="N305" s="42">
        <f t="shared" si="295"/>
        <v>18.899999999999999</v>
      </c>
      <c r="O305" s="48">
        <f t="shared" si="318"/>
        <v>0</v>
      </c>
      <c r="P305" s="48">
        <f t="shared" si="318"/>
        <v>0</v>
      </c>
      <c r="Q305" s="48">
        <f t="shared" si="318"/>
        <v>0</v>
      </c>
      <c r="R305" s="45">
        <f t="shared" si="279"/>
        <v>16.8</v>
      </c>
      <c r="S305" s="45">
        <f t="shared" si="280"/>
        <v>17.8</v>
      </c>
      <c r="T305" s="45">
        <f t="shared" si="281"/>
        <v>18.899999999999999</v>
      </c>
      <c r="U305" s="48">
        <f t="shared" si="318"/>
        <v>0</v>
      </c>
    </row>
    <row r="306" spans="1:21" x14ac:dyDescent="0.25">
      <c r="A306" s="20" t="s">
        <v>314</v>
      </c>
      <c r="B306" s="20">
        <v>240</v>
      </c>
      <c r="C306" s="20" t="s">
        <v>72</v>
      </c>
      <c r="D306" s="20" t="s">
        <v>57</v>
      </c>
      <c r="E306" s="23" t="s">
        <v>782</v>
      </c>
      <c r="F306" s="24">
        <v>16.8</v>
      </c>
      <c r="G306" s="24">
        <v>17.8</v>
      </c>
      <c r="H306" s="24">
        <v>18.899999999999999</v>
      </c>
      <c r="I306" s="24"/>
      <c r="J306" s="24"/>
      <c r="K306" s="24"/>
      <c r="L306" s="42">
        <f t="shared" si="293"/>
        <v>16.8</v>
      </c>
      <c r="M306" s="42">
        <f t="shared" si="294"/>
        <v>17.8</v>
      </c>
      <c r="N306" s="42">
        <f t="shared" si="295"/>
        <v>18.899999999999999</v>
      </c>
      <c r="O306" s="48"/>
      <c r="P306" s="48"/>
      <c r="Q306" s="48"/>
      <c r="R306" s="45">
        <f t="shared" si="279"/>
        <v>16.8</v>
      </c>
      <c r="S306" s="45">
        <f t="shared" si="280"/>
        <v>17.8</v>
      </c>
      <c r="T306" s="45">
        <f t="shared" si="281"/>
        <v>18.899999999999999</v>
      </c>
      <c r="U306" s="48"/>
    </row>
    <row r="307" spans="1:21" ht="31.5" x14ac:dyDescent="0.25">
      <c r="A307" s="20" t="s">
        <v>314</v>
      </c>
      <c r="B307" s="20" t="s">
        <v>84</v>
      </c>
      <c r="C307" s="20"/>
      <c r="D307" s="20"/>
      <c r="E307" s="23" t="s">
        <v>735</v>
      </c>
      <c r="F307" s="24">
        <f>F308</f>
        <v>3221.2</v>
      </c>
      <c r="G307" s="24">
        <f t="shared" ref="G307:U308" si="319">G308</f>
        <v>3408</v>
      </c>
      <c r="H307" s="24">
        <f t="shared" si="319"/>
        <v>3633</v>
      </c>
      <c r="I307" s="24">
        <f t="shared" si="319"/>
        <v>0</v>
      </c>
      <c r="J307" s="24">
        <f t="shared" si="319"/>
        <v>0</v>
      </c>
      <c r="K307" s="24">
        <f t="shared" si="319"/>
        <v>0</v>
      </c>
      <c r="L307" s="42">
        <f t="shared" si="293"/>
        <v>3221.2</v>
      </c>
      <c r="M307" s="42">
        <f t="shared" si="294"/>
        <v>3408</v>
      </c>
      <c r="N307" s="42">
        <f t="shared" si="295"/>
        <v>3633</v>
      </c>
      <c r="O307" s="48">
        <f t="shared" si="319"/>
        <v>0</v>
      </c>
      <c r="P307" s="48">
        <f t="shared" si="319"/>
        <v>0</v>
      </c>
      <c r="Q307" s="48">
        <f t="shared" si="319"/>
        <v>0</v>
      </c>
      <c r="R307" s="45">
        <f t="shared" si="279"/>
        <v>3221.2</v>
      </c>
      <c r="S307" s="45">
        <f t="shared" si="280"/>
        <v>3408</v>
      </c>
      <c r="T307" s="45">
        <f t="shared" si="281"/>
        <v>3633</v>
      </c>
      <c r="U307" s="48">
        <f t="shared" si="319"/>
        <v>0</v>
      </c>
    </row>
    <row r="308" spans="1:21" ht="31.5" x14ac:dyDescent="0.25">
      <c r="A308" s="20" t="s">
        <v>314</v>
      </c>
      <c r="B308" s="20" t="s">
        <v>423</v>
      </c>
      <c r="C308" s="20"/>
      <c r="D308" s="20"/>
      <c r="E308" s="23" t="s">
        <v>736</v>
      </c>
      <c r="F308" s="24">
        <f>F309</f>
        <v>3221.2</v>
      </c>
      <c r="G308" s="24">
        <f t="shared" si="319"/>
        <v>3408</v>
      </c>
      <c r="H308" s="24">
        <f t="shared" si="319"/>
        <v>3633</v>
      </c>
      <c r="I308" s="24">
        <f t="shared" si="319"/>
        <v>0</v>
      </c>
      <c r="J308" s="24">
        <f t="shared" si="319"/>
        <v>0</v>
      </c>
      <c r="K308" s="24">
        <f t="shared" si="319"/>
        <v>0</v>
      </c>
      <c r="L308" s="42">
        <f t="shared" si="293"/>
        <v>3221.2</v>
      </c>
      <c r="M308" s="42">
        <f t="shared" si="294"/>
        <v>3408</v>
      </c>
      <c r="N308" s="42">
        <f t="shared" si="295"/>
        <v>3633</v>
      </c>
      <c r="O308" s="48">
        <f t="shared" si="319"/>
        <v>0</v>
      </c>
      <c r="P308" s="48">
        <f t="shared" si="319"/>
        <v>0</v>
      </c>
      <c r="Q308" s="48">
        <f t="shared" si="319"/>
        <v>0</v>
      </c>
      <c r="R308" s="45">
        <f t="shared" si="279"/>
        <v>3221.2</v>
      </c>
      <c r="S308" s="45">
        <f t="shared" si="280"/>
        <v>3408</v>
      </c>
      <c r="T308" s="45">
        <f t="shared" si="281"/>
        <v>3633</v>
      </c>
      <c r="U308" s="48">
        <f t="shared" si="319"/>
        <v>0</v>
      </c>
    </row>
    <row r="309" spans="1:21" x14ac:dyDescent="0.25">
      <c r="A309" s="20" t="s">
        <v>314</v>
      </c>
      <c r="B309" s="20">
        <v>310</v>
      </c>
      <c r="C309" s="20" t="s">
        <v>72</v>
      </c>
      <c r="D309" s="20" t="s">
        <v>57</v>
      </c>
      <c r="E309" s="23" t="s">
        <v>782</v>
      </c>
      <c r="F309" s="24">
        <v>3221.2</v>
      </c>
      <c r="G309" s="24">
        <v>3408</v>
      </c>
      <c r="H309" s="24">
        <v>3633</v>
      </c>
      <c r="I309" s="24"/>
      <c r="J309" s="24"/>
      <c r="K309" s="24"/>
      <c r="L309" s="42">
        <f t="shared" si="293"/>
        <v>3221.2</v>
      </c>
      <c r="M309" s="42">
        <f t="shared" si="294"/>
        <v>3408</v>
      </c>
      <c r="N309" s="42">
        <f t="shared" si="295"/>
        <v>3633</v>
      </c>
      <c r="O309" s="48"/>
      <c r="P309" s="48"/>
      <c r="Q309" s="48"/>
      <c r="R309" s="45">
        <f t="shared" si="279"/>
        <v>3221.2</v>
      </c>
      <c r="S309" s="45">
        <f t="shared" si="280"/>
        <v>3408</v>
      </c>
      <c r="T309" s="45">
        <f t="shared" si="281"/>
        <v>3633</v>
      </c>
      <c r="U309" s="48"/>
    </row>
    <row r="310" spans="1:21" ht="31.5" x14ac:dyDescent="0.25">
      <c r="A310" s="20" t="s">
        <v>317</v>
      </c>
      <c r="B310" s="20"/>
      <c r="C310" s="20"/>
      <c r="D310" s="20"/>
      <c r="E310" s="23" t="s">
        <v>475</v>
      </c>
      <c r="F310" s="24">
        <f>F311</f>
        <v>287.39999999999998</v>
      </c>
      <c r="G310" s="24">
        <f t="shared" ref="G310:U312" si="320">G311</f>
        <v>287.39999999999998</v>
      </c>
      <c r="H310" s="24">
        <f t="shared" si="320"/>
        <v>287.39999999999998</v>
      </c>
      <c r="I310" s="24">
        <f t="shared" si="320"/>
        <v>0</v>
      </c>
      <c r="J310" s="24">
        <f t="shared" si="320"/>
        <v>0</v>
      </c>
      <c r="K310" s="24">
        <f t="shared" si="320"/>
        <v>0</v>
      </c>
      <c r="L310" s="42">
        <f t="shared" si="293"/>
        <v>287.39999999999998</v>
      </c>
      <c r="M310" s="42">
        <f t="shared" si="294"/>
        <v>287.39999999999998</v>
      </c>
      <c r="N310" s="42">
        <f t="shared" si="295"/>
        <v>287.39999999999998</v>
      </c>
      <c r="O310" s="48">
        <f t="shared" si="320"/>
        <v>0</v>
      </c>
      <c r="P310" s="48">
        <f t="shared" si="320"/>
        <v>0</v>
      </c>
      <c r="Q310" s="48">
        <f t="shared" si="320"/>
        <v>0</v>
      </c>
      <c r="R310" s="45">
        <f t="shared" si="279"/>
        <v>287.39999999999998</v>
      </c>
      <c r="S310" s="45">
        <f t="shared" si="280"/>
        <v>287.39999999999998</v>
      </c>
      <c r="T310" s="45">
        <f t="shared" si="281"/>
        <v>287.39999999999998</v>
      </c>
      <c r="U310" s="48">
        <f t="shared" si="320"/>
        <v>0</v>
      </c>
    </row>
    <row r="311" spans="1:21" ht="31.5" x14ac:dyDescent="0.25">
      <c r="A311" s="20" t="s">
        <v>317</v>
      </c>
      <c r="B311" s="20" t="s">
        <v>84</v>
      </c>
      <c r="C311" s="20"/>
      <c r="D311" s="20"/>
      <c r="E311" s="23" t="s">
        <v>735</v>
      </c>
      <c r="F311" s="24">
        <f>F312</f>
        <v>287.39999999999998</v>
      </c>
      <c r="G311" s="24">
        <f t="shared" si="320"/>
        <v>287.39999999999998</v>
      </c>
      <c r="H311" s="24">
        <f t="shared" si="320"/>
        <v>287.39999999999998</v>
      </c>
      <c r="I311" s="24">
        <f t="shared" si="320"/>
        <v>0</v>
      </c>
      <c r="J311" s="24">
        <f t="shared" si="320"/>
        <v>0</v>
      </c>
      <c r="K311" s="24">
        <f t="shared" si="320"/>
        <v>0</v>
      </c>
      <c r="L311" s="42">
        <f t="shared" si="293"/>
        <v>287.39999999999998</v>
      </c>
      <c r="M311" s="42">
        <f t="shared" si="294"/>
        <v>287.39999999999998</v>
      </c>
      <c r="N311" s="42">
        <f t="shared" si="295"/>
        <v>287.39999999999998</v>
      </c>
      <c r="O311" s="48">
        <f t="shared" si="320"/>
        <v>0</v>
      </c>
      <c r="P311" s="48">
        <f t="shared" si="320"/>
        <v>0</v>
      </c>
      <c r="Q311" s="48">
        <f t="shared" si="320"/>
        <v>0</v>
      </c>
      <c r="R311" s="45">
        <f t="shared" si="279"/>
        <v>287.39999999999998</v>
      </c>
      <c r="S311" s="45">
        <f t="shared" si="280"/>
        <v>287.39999999999998</v>
      </c>
      <c r="T311" s="45">
        <f t="shared" si="281"/>
        <v>287.39999999999998</v>
      </c>
      <c r="U311" s="48">
        <f t="shared" si="320"/>
        <v>0</v>
      </c>
    </row>
    <row r="312" spans="1:21" x14ac:dyDescent="0.25">
      <c r="A312" s="20" t="s">
        <v>317</v>
      </c>
      <c r="B312" s="20" t="s">
        <v>424</v>
      </c>
      <c r="C312" s="20"/>
      <c r="D312" s="20"/>
      <c r="E312" s="23" t="s">
        <v>739</v>
      </c>
      <c r="F312" s="24">
        <f>F313</f>
        <v>287.39999999999998</v>
      </c>
      <c r="G312" s="24">
        <f t="shared" si="320"/>
        <v>287.39999999999998</v>
      </c>
      <c r="H312" s="24">
        <f t="shared" si="320"/>
        <v>287.39999999999998</v>
      </c>
      <c r="I312" s="24">
        <f t="shared" si="320"/>
        <v>0</v>
      </c>
      <c r="J312" s="24">
        <f t="shared" si="320"/>
        <v>0</v>
      </c>
      <c r="K312" s="24">
        <f t="shared" si="320"/>
        <v>0</v>
      </c>
      <c r="L312" s="42">
        <f t="shared" si="293"/>
        <v>287.39999999999998</v>
      </c>
      <c r="M312" s="42">
        <f t="shared" si="294"/>
        <v>287.39999999999998</v>
      </c>
      <c r="N312" s="42">
        <f t="shared" si="295"/>
        <v>287.39999999999998</v>
      </c>
      <c r="O312" s="48">
        <f t="shared" si="320"/>
        <v>0</v>
      </c>
      <c r="P312" s="48">
        <f t="shared" si="320"/>
        <v>0</v>
      </c>
      <c r="Q312" s="48">
        <f t="shared" si="320"/>
        <v>0</v>
      </c>
      <c r="R312" s="45">
        <f t="shared" si="279"/>
        <v>287.39999999999998</v>
      </c>
      <c r="S312" s="45">
        <f t="shared" si="280"/>
        <v>287.39999999999998</v>
      </c>
      <c r="T312" s="45">
        <f t="shared" si="281"/>
        <v>287.39999999999998</v>
      </c>
      <c r="U312" s="48">
        <f t="shared" si="320"/>
        <v>0</v>
      </c>
    </row>
    <row r="313" spans="1:21" ht="31.5" x14ac:dyDescent="0.25">
      <c r="A313" s="20" t="s">
        <v>317</v>
      </c>
      <c r="B313" s="20">
        <v>350</v>
      </c>
      <c r="C313" s="20" t="s">
        <v>72</v>
      </c>
      <c r="D313" s="20" t="s">
        <v>32</v>
      </c>
      <c r="E313" s="23" t="s">
        <v>784</v>
      </c>
      <c r="F313" s="24">
        <v>287.39999999999998</v>
      </c>
      <c r="G313" s="24">
        <v>287.39999999999998</v>
      </c>
      <c r="H313" s="24">
        <v>287.39999999999998</v>
      </c>
      <c r="I313" s="24"/>
      <c r="J313" s="24"/>
      <c r="K313" s="24"/>
      <c r="L313" s="42">
        <f t="shared" si="293"/>
        <v>287.39999999999998</v>
      </c>
      <c r="M313" s="42">
        <f t="shared" si="294"/>
        <v>287.39999999999998</v>
      </c>
      <c r="N313" s="42">
        <f t="shared" si="295"/>
        <v>287.39999999999998</v>
      </c>
      <c r="O313" s="48"/>
      <c r="P313" s="48"/>
      <c r="Q313" s="48"/>
      <c r="R313" s="45">
        <f t="shared" si="279"/>
        <v>287.39999999999998</v>
      </c>
      <c r="S313" s="45">
        <f t="shared" si="280"/>
        <v>287.39999999999998</v>
      </c>
      <c r="T313" s="45">
        <f t="shared" si="281"/>
        <v>287.39999999999998</v>
      </c>
      <c r="U313" s="48"/>
    </row>
    <row r="314" spans="1:21" ht="31.5" x14ac:dyDescent="0.25">
      <c r="A314" s="20" t="s">
        <v>318</v>
      </c>
      <c r="B314" s="20"/>
      <c r="C314" s="20"/>
      <c r="D314" s="20"/>
      <c r="E314" s="23" t="s">
        <v>476</v>
      </c>
      <c r="F314" s="24">
        <f>F315</f>
        <v>7074.5</v>
      </c>
      <c r="G314" s="24">
        <f t="shared" ref="G314:U316" si="321">G315</f>
        <v>7074.5</v>
      </c>
      <c r="H314" s="24">
        <f t="shared" si="321"/>
        <v>7074.5</v>
      </c>
      <c r="I314" s="24">
        <f t="shared" si="321"/>
        <v>0</v>
      </c>
      <c r="J314" s="24">
        <f t="shared" si="321"/>
        <v>0</v>
      </c>
      <c r="K314" s="24">
        <f t="shared" si="321"/>
        <v>0</v>
      </c>
      <c r="L314" s="42">
        <f t="shared" si="293"/>
        <v>7074.5</v>
      </c>
      <c r="M314" s="42">
        <f t="shared" si="294"/>
        <v>7074.5</v>
      </c>
      <c r="N314" s="42">
        <f t="shared" si="295"/>
        <v>7074.5</v>
      </c>
      <c r="O314" s="48">
        <f t="shared" si="321"/>
        <v>0</v>
      </c>
      <c r="P314" s="48">
        <f t="shared" si="321"/>
        <v>0</v>
      </c>
      <c r="Q314" s="48">
        <f t="shared" si="321"/>
        <v>0</v>
      </c>
      <c r="R314" s="45">
        <f t="shared" si="279"/>
        <v>7074.5</v>
      </c>
      <c r="S314" s="45">
        <f t="shared" si="280"/>
        <v>7074.5</v>
      </c>
      <c r="T314" s="45">
        <f t="shared" si="281"/>
        <v>7074.5</v>
      </c>
      <c r="U314" s="48">
        <f t="shared" si="321"/>
        <v>0</v>
      </c>
    </row>
    <row r="315" spans="1:21" ht="31.5" x14ac:dyDescent="0.25">
      <c r="A315" s="20" t="s">
        <v>318</v>
      </c>
      <c r="B315" s="20" t="s">
        <v>84</v>
      </c>
      <c r="C315" s="20"/>
      <c r="D315" s="20"/>
      <c r="E315" s="23" t="s">
        <v>735</v>
      </c>
      <c r="F315" s="24">
        <f>F316</f>
        <v>7074.5</v>
      </c>
      <c r="G315" s="24">
        <f t="shared" si="321"/>
        <v>7074.5</v>
      </c>
      <c r="H315" s="24">
        <f t="shared" si="321"/>
        <v>7074.5</v>
      </c>
      <c r="I315" s="24">
        <f t="shared" si="321"/>
        <v>0</v>
      </c>
      <c r="J315" s="24">
        <f t="shared" si="321"/>
        <v>0</v>
      </c>
      <c r="K315" s="24">
        <f t="shared" si="321"/>
        <v>0</v>
      </c>
      <c r="L315" s="42">
        <f t="shared" si="293"/>
        <v>7074.5</v>
      </c>
      <c r="M315" s="42">
        <f t="shared" si="294"/>
        <v>7074.5</v>
      </c>
      <c r="N315" s="42">
        <f t="shared" si="295"/>
        <v>7074.5</v>
      </c>
      <c r="O315" s="48">
        <f t="shared" si="321"/>
        <v>0</v>
      </c>
      <c r="P315" s="48">
        <f t="shared" si="321"/>
        <v>0</v>
      </c>
      <c r="Q315" s="48">
        <f t="shared" si="321"/>
        <v>0</v>
      </c>
      <c r="R315" s="45">
        <f t="shared" si="279"/>
        <v>7074.5</v>
      </c>
      <c r="S315" s="45">
        <f t="shared" si="280"/>
        <v>7074.5</v>
      </c>
      <c r="T315" s="45">
        <f t="shared" si="281"/>
        <v>7074.5</v>
      </c>
      <c r="U315" s="48">
        <f t="shared" si="321"/>
        <v>0</v>
      </c>
    </row>
    <row r="316" spans="1:21" ht="31.5" x14ac:dyDescent="0.25">
      <c r="A316" s="20" t="s">
        <v>318</v>
      </c>
      <c r="B316" s="20" t="s">
        <v>421</v>
      </c>
      <c r="C316" s="20"/>
      <c r="D316" s="20"/>
      <c r="E316" s="23" t="s">
        <v>737</v>
      </c>
      <c r="F316" s="24">
        <f>F317</f>
        <v>7074.5</v>
      </c>
      <c r="G316" s="24">
        <f t="shared" si="321"/>
        <v>7074.5</v>
      </c>
      <c r="H316" s="24">
        <f t="shared" si="321"/>
        <v>7074.5</v>
      </c>
      <c r="I316" s="24">
        <f t="shared" si="321"/>
        <v>0</v>
      </c>
      <c r="J316" s="24">
        <f t="shared" si="321"/>
        <v>0</v>
      </c>
      <c r="K316" s="24">
        <f t="shared" si="321"/>
        <v>0</v>
      </c>
      <c r="L316" s="42">
        <f t="shared" si="293"/>
        <v>7074.5</v>
      </c>
      <c r="M316" s="42">
        <f t="shared" si="294"/>
        <v>7074.5</v>
      </c>
      <c r="N316" s="42">
        <f t="shared" si="295"/>
        <v>7074.5</v>
      </c>
      <c r="O316" s="48">
        <f t="shared" si="321"/>
        <v>0</v>
      </c>
      <c r="P316" s="48">
        <f t="shared" si="321"/>
        <v>0</v>
      </c>
      <c r="Q316" s="48">
        <f t="shared" si="321"/>
        <v>0</v>
      </c>
      <c r="R316" s="45">
        <f t="shared" si="279"/>
        <v>7074.5</v>
      </c>
      <c r="S316" s="45">
        <f t="shared" si="280"/>
        <v>7074.5</v>
      </c>
      <c r="T316" s="45">
        <f t="shared" si="281"/>
        <v>7074.5</v>
      </c>
      <c r="U316" s="48">
        <f t="shared" si="321"/>
        <v>0</v>
      </c>
    </row>
    <row r="317" spans="1:21" ht="31.5" x14ac:dyDescent="0.25">
      <c r="A317" s="20" t="s">
        <v>318</v>
      </c>
      <c r="B317" s="20">
        <v>320</v>
      </c>
      <c r="C317" s="20" t="s">
        <v>72</v>
      </c>
      <c r="D317" s="20" t="s">
        <v>32</v>
      </c>
      <c r="E317" s="23" t="s">
        <v>784</v>
      </c>
      <c r="F317" s="24">
        <v>7074.5</v>
      </c>
      <c r="G317" s="24">
        <v>7074.5</v>
      </c>
      <c r="H317" s="24">
        <v>7074.5</v>
      </c>
      <c r="I317" s="24"/>
      <c r="J317" s="24"/>
      <c r="K317" s="24"/>
      <c r="L317" s="42">
        <f t="shared" si="293"/>
        <v>7074.5</v>
      </c>
      <c r="M317" s="42">
        <f t="shared" si="294"/>
        <v>7074.5</v>
      </c>
      <c r="N317" s="42">
        <f t="shared" si="295"/>
        <v>7074.5</v>
      </c>
      <c r="O317" s="48"/>
      <c r="P317" s="48"/>
      <c r="Q317" s="48"/>
      <c r="R317" s="45">
        <f t="shared" si="279"/>
        <v>7074.5</v>
      </c>
      <c r="S317" s="45">
        <f t="shared" si="280"/>
        <v>7074.5</v>
      </c>
      <c r="T317" s="45">
        <f t="shared" si="281"/>
        <v>7074.5</v>
      </c>
      <c r="U317" s="48"/>
    </row>
    <row r="318" spans="1:21" s="28" customFormat="1" x14ac:dyDescent="0.25">
      <c r="A318" s="25" t="s">
        <v>109</v>
      </c>
      <c r="B318" s="25"/>
      <c r="C318" s="25"/>
      <c r="D318" s="25"/>
      <c r="E318" s="26" t="s">
        <v>477</v>
      </c>
      <c r="F318" s="27">
        <f>F319+F323</f>
        <v>6716.6</v>
      </c>
      <c r="G318" s="27">
        <f t="shared" ref="G318:K318" si="322">G319+G323</f>
        <v>15078.5</v>
      </c>
      <c r="H318" s="27">
        <f t="shared" si="322"/>
        <v>9544.6999999999989</v>
      </c>
      <c r="I318" s="27">
        <f t="shared" si="322"/>
        <v>0</v>
      </c>
      <c r="J318" s="27">
        <f t="shared" si="322"/>
        <v>0</v>
      </c>
      <c r="K318" s="27">
        <f t="shared" si="322"/>
        <v>0</v>
      </c>
      <c r="L318" s="42">
        <f t="shared" si="293"/>
        <v>6716.6</v>
      </c>
      <c r="M318" s="42">
        <f t="shared" si="294"/>
        <v>15078.5</v>
      </c>
      <c r="N318" s="42">
        <f t="shared" si="295"/>
        <v>9544.6999999999989</v>
      </c>
      <c r="O318" s="49">
        <f t="shared" ref="O318:P318" si="323">O319+O323</f>
        <v>0</v>
      </c>
      <c r="P318" s="49">
        <f t="shared" si="323"/>
        <v>0</v>
      </c>
      <c r="Q318" s="49">
        <f t="shared" ref="Q318" si="324">Q319+Q323</f>
        <v>0</v>
      </c>
      <c r="R318" s="55">
        <f t="shared" si="279"/>
        <v>6716.6</v>
      </c>
      <c r="S318" s="45">
        <f t="shared" si="280"/>
        <v>15078.5</v>
      </c>
      <c r="T318" s="45">
        <f t="shared" si="281"/>
        <v>9544.6999999999989</v>
      </c>
      <c r="U318" s="49">
        <f t="shared" ref="U318" si="325">U319+U323</f>
        <v>0</v>
      </c>
    </row>
    <row r="319" spans="1:21" x14ac:dyDescent="0.25">
      <c r="A319" s="20" t="s">
        <v>319</v>
      </c>
      <c r="B319" s="20"/>
      <c r="C319" s="20"/>
      <c r="D319" s="20"/>
      <c r="E319" s="23" t="s">
        <v>478</v>
      </c>
      <c r="F319" s="24">
        <f>F320</f>
        <v>2144.9</v>
      </c>
      <c r="G319" s="24">
        <f t="shared" ref="G319:U321" si="326">G320</f>
        <v>2144</v>
      </c>
      <c r="H319" s="24">
        <f t="shared" si="326"/>
        <v>2142.9</v>
      </c>
      <c r="I319" s="24">
        <f t="shared" si="326"/>
        <v>0</v>
      </c>
      <c r="J319" s="24">
        <f t="shared" si="326"/>
        <v>0</v>
      </c>
      <c r="K319" s="24">
        <f t="shared" si="326"/>
        <v>0</v>
      </c>
      <c r="L319" s="42">
        <f t="shared" si="293"/>
        <v>2144.9</v>
      </c>
      <c r="M319" s="42">
        <f t="shared" si="294"/>
        <v>2144</v>
      </c>
      <c r="N319" s="42">
        <f t="shared" si="295"/>
        <v>2142.9</v>
      </c>
      <c r="O319" s="48">
        <f t="shared" si="326"/>
        <v>0</v>
      </c>
      <c r="P319" s="48">
        <f t="shared" si="326"/>
        <v>0</v>
      </c>
      <c r="Q319" s="48">
        <f t="shared" si="326"/>
        <v>0</v>
      </c>
      <c r="R319" s="45">
        <f t="shared" si="279"/>
        <v>2144.9</v>
      </c>
      <c r="S319" s="45">
        <f t="shared" si="280"/>
        <v>2144</v>
      </c>
      <c r="T319" s="45">
        <f t="shared" si="281"/>
        <v>2142.9</v>
      </c>
      <c r="U319" s="48">
        <f t="shared" si="326"/>
        <v>0</v>
      </c>
    </row>
    <row r="320" spans="1:21" ht="31.5" x14ac:dyDescent="0.25">
      <c r="A320" s="20" t="s">
        <v>319</v>
      </c>
      <c r="B320" s="20" t="s">
        <v>6</v>
      </c>
      <c r="C320" s="20"/>
      <c r="D320" s="20"/>
      <c r="E320" s="23" t="s">
        <v>733</v>
      </c>
      <c r="F320" s="24">
        <f>F321</f>
        <v>2144.9</v>
      </c>
      <c r="G320" s="24">
        <f t="shared" si="326"/>
        <v>2144</v>
      </c>
      <c r="H320" s="24">
        <f t="shared" si="326"/>
        <v>2142.9</v>
      </c>
      <c r="I320" s="24">
        <f t="shared" si="326"/>
        <v>0</v>
      </c>
      <c r="J320" s="24">
        <f t="shared" si="326"/>
        <v>0</v>
      </c>
      <c r="K320" s="24">
        <f t="shared" si="326"/>
        <v>0</v>
      </c>
      <c r="L320" s="42">
        <f t="shared" si="293"/>
        <v>2144.9</v>
      </c>
      <c r="M320" s="42">
        <f t="shared" si="294"/>
        <v>2144</v>
      </c>
      <c r="N320" s="42">
        <f t="shared" si="295"/>
        <v>2142.9</v>
      </c>
      <c r="O320" s="48">
        <f t="shared" si="326"/>
        <v>0</v>
      </c>
      <c r="P320" s="48">
        <f t="shared" si="326"/>
        <v>0</v>
      </c>
      <c r="Q320" s="48">
        <f t="shared" si="326"/>
        <v>0</v>
      </c>
      <c r="R320" s="45">
        <f t="shared" si="279"/>
        <v>2144.9</v>
      </c>
      <c r="S320" s="45">
        <f t="shared" si="280"/>
        <v>2144</v>
      </c>
      <c r="T320" s="45">
        <f t="shared" si="281"/>
        <v>2142.9</v>
      </c>
      <c r="U320" s="48">
        <f t="shared" si="326"/>
        <v>0</v>
      </c>
    </row>
    <row r="321" spans="1:22" ht="47.25" x14ac:dyDescent="0.25">
      <c r="A321" s="20" t="s">
        <v>319</v>
      </c>
      <c r="B321" s="20" t="s">
        <v>167</v>
      </c>
      <c r="C321" s="20"/>
      <c r="D321" s="20"/>
      <c r="E321" s="23" t="s">
        <v>734</v>
      </c>
      <c r="F321" s="24">
        <f>F322</f>
        <v>2144.9</v>
      </c>
      <c r="G321" s="24">
        <f t="shared" si="326"/>
        <v>2144</v>
      </c>
      <c r="H321" s="24">
        <f t="shared" si="326"/>
        <v>2142.9</v>
      </c>
      <c r="I321" s="24">
        <f t="shared" si="326"/>
        <v>0</v>
      </c>
      <c r="J321" s="24">
        <f t="shared" si="326"/>
        <v>0</v>
      </c>
      <c r="K321" s="24">
        <f t="shared" si="326"/>
        <v>0</v>
      </c>
      <c r="L321" s="42">
        <f t="shared" si="293"/>
        <v>2144.9</v>
      </c>
      <c r="M321" s="42">
        <f t="shared" si="294"/>
        <v>2144</v>
      </c>
      <c r="N321" s="42">
        <f t="shared" si="295"/>
        <v>2142.9</v>
      </c>
      <c r="O321" s="48">
        <f t="shared" si="326"/>
        <v>0</v>
      </c>
      <c r="P321" s="48">
        <f t="shared" si="326"/>
        <v>0</v>
      </c>
      <c r="Q321" s="48">
        <f t="shared" si="326"/>
        <v>0</v>
      </c>
      <c r="R321" s="45">
        <f t="shared" si="279"/>
        <v>2144.9</v>
      </c>
      <c r="S321" s="45">
        <f t="shared" si="280"/>
        <v>2144</v>
      </c>
      <c r="T321" s="45">
        <f t="shared" si="281"/>
        <v>2142.9</v>
      </c>
      <c r="U321" s="48">
        <f t="shared" si="326"/>
        <v>0</v>
      </c>
    </row>
    <row r="322" spans="1:22" ht="31.5" x14ac:dyDescent="0.25">
      <c r="A322" s="20" t="s">
        <v>319</v>
      </c>
      <c r="B322" s="20">
        <v>240</v>
      </c>
      <c r="C322" s="20" t="s">
        <v>72</v>
      </c>
      <c r="D322" s="20" t="s">
        <v>32</v>
      </c>
      <c r="E322" s="23" t="s">
        <v>784</v>
      </c>
      <c r="F322" s="24">
        <v>2144.9</v>
      </c>
      <c r="G322" s="24">
        <v>2144</v>
      </c>
      <c r="H322" s="24">
        <v>2142.9</v>
      </c>
      <c r="I322" s="24"/>
      <c r="J322" s="24"/>
      <c r="K322" s="24"/>
      <c r="L322" s="42">
        <f t="shared" si="293"/>
        <v>2144.9</v>
      </c>
      <c r="M322" s="42">
        <f t="shared" si="294"/>
        <v>2144</v>
      </c>
      <c r="N322" s="42">
        <f t="shared" si="295"/>
        <v>2142.9</v>
      </c>
      <c r="O322" s="48"/>
      <c r="P322" s="48"/>
      <c r="Q322" s="48"/>
      <c r="R322" s="45">
        <f t="shared" si="279"/>
        <v>2144.9</v>
      </c>
      <c r="S322" s="45">
        <f t="shared" si="280"/>
        <v>2144</v>
      </c>
      <c r="T322" s="45">
        <f t="shared" si="281"/>
        <v>2142.9</v>
      </c>
      <c r="U322" s="48"/>
    </row>
    <row r="323" spans="1:22" ht="47.25" x14ac:dyDescent="0.25">
      <c r="A323" s="20" t="s">
        <v>89</v>
      </c>
      <c r="B323" s="20"/>
      <c r="C323" s="20"/>
      <c r="D323" s="20"/>
      <c r="E323" s="23" t="s">
        <v>479</v>
      </c>
      <c r="F323" s="24">
        <f>F324+F328</f>
        <v>4571.7</v>
      </c>
      <c r="G323" s="24">
        <f t="shared" ref="G323:K323" si="327">G324+G328</f>
        <v>12934.5</v>
      </c>
      <c r="H323" s="24">
        <f t="shared" si="327"/>
        <v>7401.7999999999993</v>
      </c>
      <c r="I323" s="24">
        <f t="shared" si="327"/>
        <v>0</v>
      </c>
      <c r="J323" s="24">
        <f t="shared" si="327"/>
        <v>0</v>
      </c>
      <c r="K323" s="24">
        <f t="shared" si="327"/>
        <v>0</v>
      </c>
      <c r="L323" s="42">
        <f t="shared" si="293"/>
        <v>4571.7</v>
      </c>
      <c r="M323" s="42">
        <f t="shared" si="294"/>
        <v>12934.5</v>
      </c>
      <c r="N323" s="42">
        <f t="shared" si="295"/>
        <v>7401.7999999999993</v>
      </c>
      <c r="O323" s="48">
        <f t="shared" ref="O323:P323" si="328">O324+O328</f>
        <v>0</v>
      </c>
      <c r="P323" s="48">
        <f t="shared" si="328"/>
        <v>0</v>
      </c>
      <c r="Q323" s="48">
        <f t="shared" ref="Q323" si="329">Q324+Q328</f>
        <v>0</v>
      </c>
      <c r="R323" s="45">
        <f t="shared" si="279"/>
        <v>4571.7</v>
      </c>
      <c r="S323" s="45">
        <f t="shared" si="280"/>
        <v>12934.5</v>
      </c>
      <c r="T323" s="45">
        <f t="shared" si="281"/>
        <v>7401.7999999999993</v>
      </c>
      <c r="U323" s="48">
        <f t="shared" ref="U323" si="330">U324+U328</f>
        <v>0</v>
      </c>
    </row>
    <row r="324" spans="1:22" ht="31.5" hidden="1" x14ac:dyDescent="0.25">
      <c r="A324" s="20" t="s">
        <v>89</v>
      </c>
      <c r="B324" s="20" t="s">
        <v>6</v>
      </c>
      <c r="C324" s="20"/>
      <c r="D324" s="20"/>
      <c r="E324" s="23" t="s">
        <v>733</v>
      </c>
      <c r="F324" s="24">
        <f>F325</f>
        <v>0</v>
      </c>
      <c r="G324" s="24">
        <f t="shared" ref="G324:U324" si="331">G325</f>
        <v>1354</v>
      </c>
      <c r="H324" s="24">
        <f t="shared" si="331"/>
        <v>0</v>
      </c>
      <c r="I324" s="24">
        <f t="shared" si="331"/>
        <v>0</v>
      </c>
      <c r="J324" s="24">
        <f t="shared" si="331"/>
        <v>0</v>
      </c>
      <c r="K324" s="24">
        <f t="shared" si="331"/>
        <v>0</v>
      </c>
      <c r="L324" s="42">
        <f t="shared" si="293"/>
        <v>0</v>
      </c>
      <c r="M324" s="42">
        <f t="shared" si="294"/>
        <v>1354</v>
      </c>
      <c r="N324" s="42">
        <f t="shared" si="295"/>
        <v>0</v>
      </c>
      <c r="O324" s="48">
        <f t="shared" si="331"/>
        <v>0</v>
      </c>
      <c r="P324" s="48">
        <f t="shared" si="331"/>
        <v>0</v>
      </c>
      <c r="Q324" s="48">
        <f t="shared" si="331"/>
        <v>0</v>
      </c>
      <c r="R324" s="45">
        <f t="shared" si="279"/>
        <v>0</v>
      </c>
      <c r="S324" s="45">
        <f t="shared" si="280"/>
        <v>1354</v>
      </c>
      <c r="T324" s="45">
        <f t="shared" si="281"/>
        <v>0</v>
      </c>
      <c r="U324" s="48">
        <f t="shared" si="331"/>
        <v>0</v>
      </c>
      <c r="V324" s="5">
        <v>0</v>
      </c>
    </row>
    <row r="325" spans="1:22" ht="47.25" hidden="1" x14ac:dyDescent="0.25">
      <c r="A325" s="20" t="s">
        <v>89</v>
      </c>
      <c r="B325" s="20" t="s">
        <v>167</v>
      </c>
      <c r="C325" s="20"/>
      <c r="D325" s="20"/>
      <c r="E325" s="23" t="s">
        <v>734</v>
      </c>
      <c r="F325" s="24">
        <f>F326+F327</f>
        <v>0</v>
      </c>
      <c r="G325" s="24">
        <f t="shared" ref="G325:K325" si="332">G326+G327</f>
        <v>1354</v>
      </c>
      <c r="H325" s="24">
        <f t="shared" si="332"/>
        <v>0</v>
      </c>
      <c r="I325" s="24">
        <f t="shared" si="332"/>
        <v>0</v>
      </c>
      <c r="J325" s="24">
        <f t="shared" si="332"/>
        <v>0</v>
      </c>
      <c r="K325" s="24">
        <f t="shared" si="332"/>
        <v>0</v>
      </c>
      <c r="L325" s="42">
        <f t="shared" si="293"/>
        <v>0</v>
      </c>
      <c r="M325" s="42">
        <f t="shared" si="294"/>
        <v>1354</v>
      </c>
      <c r="N325" s="42">
        <f t="shared" si="295"/>
        <v>0</v>
      </c>
      <c r="O325" s="48">
        <f t="shared" ref="O325:P325" si="333">O326+O327</f>
        <v>0</v>
      </c>
      <c r="P325" s="48">
        <f t="shared" si="333"/>
        <v>0</v>
      </c>
      <c r="Q325" s="48">
        <f t="shared" ref="Q325" si="334">Q326+Q327</f>
        <v>0</v>
      </c>
      <c r="R325" s="45">
        <f t="shared" si="279"/>
        <v>0</v>
      </c>
      <c r="S325" s="45">
        <f t="shared" si="280"/>
        <v>1354</v>
      </c>
      <c r="T325" s="45">
        <f t="shared" si="281"/>
        <v>0</v>
      </c>
      <c r="U325" s="48">
        <f t="shared" ref="U325" si="335">U326+U327</f>
        <v>0</v>
      </c>
      <c r="V325" s="5">
        <v>0</v>
      </c>
    </row>
    <row r="326" spans="1:22" hidden="1" x14ac:dyDescent="0.25">
      <c r="A326" s="20" t="s">
        <v>89</v>
      </c>
      <c r="B326" s="20">
        <v>240</v>
      </c>
      <c r="C326" s="20" t="s">
        <v>10</v>
      </c>
      <c r="D326" s="20" t="s">
        <v>11</v>
      </c>
      <c r="E326" s="23" t="s">
        <v>757</v>
      </c>
      <c r="F326" s="24">
        <v>0</v>
      </c>
      <c r="G326" s="24">
        <v>1149</v>
      </c>
      <c r="H326" s="24">
        <v>0</v>
      </c>
      <c r="I326" s="24"/>
      <c r="J326" s="24"/>
      <c r="K326" s="24"/>
      <c r="L326" s="42">
        <f t="shared" si="293"/>
        <v>0</v>
      </c>
      <c r="M326" s="42">
        <f t="shared" si="294"/>
        <v>1149</v>
      </c>
      <c r="N326" s="42">
        <f t="shared" si="295"/>
        <v>0</v>
      </c>
      <c r="O326" s="48"/>
      <c r="P326" s="48"/>
      <c r="Q326" s="48"/>
      <c r="R326" s="45">
        <f t="shared" si="279"/>
        <v>0</v>
      </c>
      <c r="S326" s="45">
        <f t="shared" si="280"/>
        <v>1149</v>
      </c>
      <c r="T326" s="45">
        <f t="shared" si="281"/>
        <v>0</v>
      </c>
      <c r="U326" s="48"/>
      <c r="V326" s="5">
        <v>0</v>
      </c>
    </row>
    <row r="327" spans="1:22" ht="31.5" hidden="1" x14ac:dyDescent="0.25">
      <c r="A327" s="20" t="s">
        <v>89</v>
      </c>
      <c r="B327" s="20">
        <v>240</v>
      </c>
      <c r="C327" s="20" t="s">
        <v>72</v>
      </c>
      <c r="D327" s="20" t="s">
        <v>32</v>
      </c>
      <c r="E327" s="23" t="s">
        <v>784</v>
      </c>
      <c r="F327" s="24">
        <v>0</v>
      </c>
      <c r="G327" s="24">
        <v>205</v>
      </c>
      <c r="H327" s="24">
        <v>0</v>
      </c>
      <c r="I327" s="24"/>
      <c r="J327" s="24"/>
      <c r="K327" s="24"/>
      <c r="L327" s="42">
        <f t="shared" si="293"/>
        <v>0</v>
      </c>
      <c r="M327" s="42">
        <f t="shared" si="294"/>
        <v>205</v>
      </c>
      <c r="N327" s="42">
        <f t="shared" si="295"/>
        <v>0</v>
      </c>
      <c r="O327" s="48"/>
      <c r="P327" s="48"/>
      <c r="Q327" s="48"/>
      <c r="R327" s="45">
        <f t="shared" si="279"/>
        <v>0</v>
      </c>
      <c r="S327" s="45">
        <f t="shared" si="280"/>
        <v>205</v>
      </c>
      <c r="T327" s="45">
        <f t="shared" si="281"/>
        <v>0</v>
      </c>
      <c r="U327" s="48"/>
      <c r="V327" s="5">
        <v>0</v>
      </c>
    </row>
    <row r="328" spans="1:22" ht="47.25" x14ac:dyDescent="0.25">
      <c r="A328" s="20" t="s">
        <v>89</v>
      </c>
      <c r="B328" s="20" t="s">
        <v>55</v>
      </c>
      <c r="C328" s="20"/>
      <c r="D328" s="20"/>
      <c r="E328" s="39" t="s">
        <v>742</v>
      </c>
      <c r="F328" s="24">
        <f>F329+F333</f>
        <v>4571.7</v>
      </c>
      <c r="G328" s="24">
        <f t="shared" ref="G328:K328" si="336">G329+G333</f>
        <v>11580.5</v>
      </c>
      <c r="H328" s="24">
        <f t="shared" si="336"/>
        <v>7401.7999999999993</v>
      </c>
      <c r="I328" s="24">
        <f t="shared" si="336"/>
        <v>0</v>
      </c>
      <c r="J328" s="24">
        <f t="shared" si="336"/>
        <v>0</v>
      </c>
      <c r="K328" s="24">
        <f t="shared" si="336"/>
        <v>0</v>
      </c>
      <c r="L328" s="42">
        <f t="shared" si="293"/>
        <v>4571.7</v>
      </c>
      <c r="M328" s="42">
        <f t="shared" si="294"/>
        <v>11580.5</v>
      </c>
      <c r="N328" s="42">
        <f t="shared" si="295"/>
        <v>7401.7999999999993</v>
      </c>
      <c r="O328" s="48">
        <f t="shared" ref="O328:P328" si="337">O329+O333</f>
        <v>0</v>
      </c>
      <c r="P328" s="48">
        <f t="shared" si="337"/>
        <v>0</v>
      </c>
      <c r="Q328" s="48">
        <f t="shared" ref="Q328" si="338">Q329+Q333</f>
        <v>0</v>
      </c>
      <c r="R328" s="45">
        <f t="shared" si="279"/>
        <v>4571.7</v>
      </c>
      <c r="S328" s="45">
        <f t="shared" si="280"/>
        <v>11580.5</v>
      </c>
      <c r="T328" s="45">
        <f t="shared" si="281"/>
        <v>7401.7999999999993</v>
      </c>
      <c r="U328" s="48">
        <f t="shared" ref="U328" si="339">U329+U333</f>
        <v>0</v>
      </c>
    </row>
    <row r="329" spans="1:22" x14ac:dyDescent="0.25">
      <c r="A329" s="20" t="s">
        <v>89</v>
      </c>
      <c r="B329" s="20" t="s">
        <v>419</v>
      </c>
      <c r="C329" s="20"/>
      <c r="D329" s="20"/>
      <c r="E329" s="39" t="s">
        <v>743</v>
      </c>
      <c r="F329" s="24">
        <f>F330+F331+F332</f>
        <v>1741.6</v>
      </c>
      <c r="G329" s="24">
        <f t="shared" ref="G329:K329" si="340">G330+G331+G332</f>
        <v>3186.9</v>
      </c>
      <c r="H329" s="24">
        <f t="shared" si="340"/>
        <v>2830.1</v>
      </c>
      <c r="I329" s="24">
        <f t="shared" si="340"/>
        <v>0</v>
      </c>
      <c r="J329" s="24">
        <f t="shared" si="340"/>
        <v>0</v>
      </c>
      <c r="K329" s="24">
        <f t="shared" si="340"/>
        <v>0</v>
      </c>
      <c r="L329" s="42">
        <f t="shared" si="293"/>
        <v>1741.6</v>
      </c>
      <c r="M329" s="42">
        <f t="shared" si="294"/>
        <v>3186.9</v>
      </c>
      <c r="N329" s="42">
        <f t="shared" si="295"/>
        <v>2830.1</v>
      </c>
      <c r="O329" s="48">
        <f t="shared" ref="O329:P329" si="341">O330+O331+O332</f>
        <v>0</v>
      </c>
      <c r="P329" s="48">
        <f t="shared" si="341"/>
        <v>0</v>
      </c>
      <c r="Q329" s="48">
        <f t="shared" ref="Q329" si="342">Q330+Q331+Q332</f>
        <v>0</v>
      </c>
      <c r="R329" s="45">
        <f t="shared" si="279"/>
        <v>1741.6</v>
      </c>
      <c r="S329" s="45">
        <f t="shared" si="280"/>
        <v>3186.9</v>
      </c>
      <c r="T329" s="45">
        <f t="shared" si="281"/>
        <v>2830.1</v>
      </c>
      <c r="U329" s="48">
        <f t="shared" ref="U329" si="343">U330+U331+U332</f>
        <v>0</v>
      </c>
    </row>
    <row r="330" spans="1:22" hidden="1" x14ac:dyDescent="0.25">
      <c r="A330" s="20" t="s">
        <v>89</v>
      </c>
      <c r="B330" s="20">
        <v>610</v>
      </c>
      <c r="C330" s="20" t="s">
        <v>12</v>
      </c>
      <c r="D330" s="20" t="s">
        <v>10</v>
      </c>
      <c r="E330" s="23" t="s">
        <v>770</v>
      </c>
      <c r="F330" s="24">
        <v>0</v>
      </c>
      <c r="G330" s="24">
        <v>0</v>
      </c>
      <c r="H330" s="24">
        <v>1088.5</v>
      </c>
      <c r="I330" s="24"/>
      <c r="J330" s="24"/>
      <c r="K330" s="24"/>
      <c r="L330" s="42">
        <f t="shared" si="293"/>
        <v>0</v>
      </c>
      <c r="M330" s="42">
        <f t="shared" si="294"/>
        <v>0</v>
      </c>
      <c r="N330" s="42">
        <f t="shared" si="295"/>
        <v>1088.5</v>
      </c>
      <c r="O330" s="48"/>
      <c r="P330" s="48"/>
      <c r="Q330" s="48"/>
      <c r="R330" s="45">
        <f t="shared" si="279"/>
        <v>0</v>
      </c>
      <c r="S330" s="45">
        <f t="shared" si="280"/>
        <v>0</v>
      </c>
      <c r="T330" s="45">
        <f t="shared" si="281"/>
        <v>1088.5</v>
      </c>
      <c r="U330" s="48"/>
      <c r="V330" s="5">
        <v>0</v>
      </c>
    </row>
    <row r="331" spans="1:22" x14ac:dyDescent="0.25">
      <c r="A331" s="20" t="s">
        <v>89</v>
      </c>
      <c r="B331" s="20">
        <v>610</v>
      </c>
      <c r="C331" s="20" t="s">
        <v>12</v>
      </c>
      <c r="D331" s="20" t="s">
        <v>73</v>
      </c>
      <c r="E331" s="23" t="s">
        <v>771</v>
      </c>
      <c r="F331" s="24">
        <v>1741.6</v>
      </c>
      <c r="G331" s="24">
        <v>1306.2</v>
      </c>
      <c r="H331" s="24">
        <v>1741.6</v>
      </c>
      <c r="I331" s="24"/>
      <c r="J331" s="24"/>
      <c r="K331" s="24"/>
      <c r="L331" s="42">
        <f t="shared" si="293"/>
        <v>1741.6</v>
      </c>
      <c r="M331" s="42">
        <f t="shared" si="294"/>
        <v>1306.2</v>
      </c>
      <c r="N331" s="42">
        <f t="shared" si="295"/>
        <v>1741.6</v>
      </c>
      <c r="O331" s="48"/>
      <c r="P331" s="48"/>
      <c r="Q331" s="48"/>
      <c r="R331" s="45">
        <f t="shared" si="279"/>
        <v>1741.6</v>
      </c>
      <c r="S331" s="45">
        <f t="shared" si="280"/>
        <v>1306.2</v>
      </c>
      <c r="T331" s="45">
        <f t="shared" si="281"/>
        <v>1741.6</v>
      </c>
      <c r="U331" s="48"/>
    </row>
    <row r="332" spans="1:22" hidden="1" x14ac:dyDescent="0.25">
      <c r="A332" s="20" t="s">
        <v>89</v>
      </c>
      <c r="B332" s="20">
        <v>610</v>
      </c>
      <c r="C332" s="20" t="s">
        <v>98</v>
      </c>
      <c r="D332" s="20" t="s">
        <v>10</v>
      </c>
      <c r="E332" s="23" t="s">
        <v>774</v>
      </c>
      <c r="F332" s="24">
        <v>0</v>
      </c>
      <c r="G332" s="24">
        <v>1880.7</v>
      </c>
      <c r="H332" s="24">
        <v>0</v>
      </c>
      <c r="I332" s="24"/>
      <c r="J332" s="24"/>
      <c r="K332" s="24"/>
      <c r="L332" s="42">
        <f t="shared" si="293"/>
        <v>0</v>
      </c>
      <c r="M332" s="42">
        <f t="shared" si="294"/>
        <v>1880.7</v>
      </c>
      <c r="N332" s="42">
        <f t="shared" si="295"/>
        <v>0</v>
      </c>
      <c r="O332" s="48"/>
      <c r="P332" s="48"/>
      <c r="Q332" s="48"/>
      <c r="R332" s="45">
        <f t="shared" si="279"/>
        <v>0</v>
      </c>
      <c r="S332" s="45">
        <f t="shared" si="280"/>
        <v>1880.7</v>
      </c>
      <c r="T332" s="45">
        <f t="shared" si="281"/>
        <v>0</v>
      </c>
      <c r="U332" s="48"/>
      <c r="V332" s="5">
        <v>0</v>
      </c>
    </row>
    <row r="333" spans="1:22" x14ac:dyDescent="0.25">
      <c r="A333" s="20" t="s">
        <v>89</v>
      </c>
      <c r="B333" s="20" t="s">
        <v>420</v>
      </c>
      <c r="C333" s="20"/>
      <c r="D333" s="20"/>
      <c r="E333" s="23" t="s">
        <v>744</v>
      </c>
      <c r="F333" s="24">
        <f>F334+F335+F336+F337</f>
        <v>2830.1</v>
      </c>
      <c r="G333" s="24">
        <f t="shared" ref="G333:K333" si="344">G334+G335+G336+G337</f>
        <v>8393.6</v>
      </c>
      <c r="H333" s="24">
        <f t="shared" si="344"/>
        <v>4571.7</v>
      </c>
      <c r="I333" s="24">
        <f t="shared" si="344"/>
        <v>0</v>
      </c>
      <c r="J333" s="24">
        <f t="shared" si="344"/>
        <v>0</v>
      </c>
      <c r="K333" s="24">
        <f t="shared" si="344"/>
        <v>0</v>
      </c>
      <c r="L333" s="42">
        <f t="shared" si="293"/>
        <v>2830.1</v>
      </c>
      <c r="M333" s="42">
        <f t="shared" si="294"/>
        <v>8393.6</v>
      </c>
      <c r="N333" s="42">
        <f t="shared" si="295"/>
        <v>4571.7</v>
      </c>
      <c r="O333" s="48">
        <f t="shared" ref="O333:P333" si="345">O334+O335+O336+O337</f>
        <v>0</v>
      </c>
      <c r="P333" s="48">
        <f t="shared" si="345"/>
        <v>0</v>
      </c>
      <c r="Q333" s="48">
        <f t="shared" ref="Q333" si="346">Q334+Q335+Q336+Q337</f>
        <v>0</v>
      </c>
      <c r="R333" s="45">
        <f t="shared" si="279"/>
        <v>2830.1</v>
      </c>
      <c r="S333" s="45">
        <f t="shared" si="280"/>
        <v>8393.6</v>
      </c>
      <c r="T333" s="45">
        <f t="shared" si="281"/>
        <v>4571.7</v>
      </c>
      <c r="U333" s="48">
        <f t="shared" ref="U333" si="347">U334+U335+U336+U337</f>
        <v>0</v>
      </c>
    </row>
    <row r="334" spans="1:22" hidden="1" x14ac:dyDescent="0.25">
      <c r="A334" s="20" t="s">
        <v>89</v>
      </c>
      <c r="B334" s="20">
        <v>620</v>
      </c>
      <c r="C334" s="20" t="s">
        <v>12</v>
      </c>
      <c r="D334" s="20" t="s">
        <v>10</v>
      </c>
      <c r="E334" s="23" t="s">
        <v>770</v>
      </c>
      <c r="F334" s="24">
        <v>0</v>
      </c>
      <c r="G334" s="24">
        <v>2830.1</v>
      </c>
      <c r="H334" s="24">
        <v>1959.3</v>
      </c>
      <c r="I334" s="24"/>
      <c r="J334" s="24"/>
      <c r="K334" s="24"/>
      <c r="L334" s="42">
        <f t="shared" si="293"/>
        <v>0</v>
      </c>
      <c r="M334" s="42">
        <f t="shared" si="294"/>
        <v>2830.1</v>
      </c>
      <c r="N334" s="42">
        <f t="shared" si="295"/>
        <v>1959.3</v>
      </c>
      <c r="O334" s="48"/>
      <c r="P334" s="48"/>
      <c r="Q334" s="48"/>
      <c r="R334" s="45">
        <f t="shared" si="279"/>
        <v>0</v>
      </c>
      <c r="S334" s="45">
        <f t="shared" si="280"/>
        <v>2830.1</v>
      </c>
      <c r="T334" s="45">
        <f t="shared" si="281"/>
        <v>1959.3</v>
      </c>
      <c r="U334" s="48"/>
      <c r="V334" s="5">
        <v>0</v>
      </c>
    </row>
    <row r="335" spans="1:22" x14ac:dyDescent="0.25">
      <c r="A335" s="20" t="s">
        <v>89</v>
      </c>
      <c r="B335" s="20">
        <v>620</v>
      </c>
      <c r="C335" s="20" t="s">
        <v>12</v>
      </c>
      <c r="D335" s="20" t="s">
        <v>73</v>
      </c>
      <c r="E335" s="23" t="s">
        <v>771</v>
      </c>
      <c r="F335" s="24">
        <v>2830.1</v>
      </c>
      <c r="G335" s="24">
        <v>3622.3</v>
      </c>
      <c r="H335" s="24">
        <v>2612.4</v>
      </c>
      <c r="I335" s="24"/>
      <c r="J335" s="24"/>
      <c r="K335" s="24"/>
      <c r="L335" s="42">
        <f t="shared" si="293"/>
        <v>2830.1</v>
      </c>
      <c r="M335" s="42">
        <f t="shared" si="294"/>
        <v>3622.3</v>
      </c>
      <c r="N335" s="42">
        <f t="shared" si="295"/>
        <v>2612.4</v>
      </c>
      <c r="O335" s="48"/>
      <c r="P335" s="48"/>
      <c r="Q335" s="48"/>
      <c r="R335" s="45">
        <f t="shared" si="279"/>
        <v>2830.1</v>
      </c>
      <c r="S335" s="45">
        <f t="shared" si="280"/>
        <v>3622.3</v>
      </c>
      <c r="T335" s="45">
        <f t="shared" si="281"/>
        <v>2612.4</v>
      </c>
      <c r="U335" s="48"/>
    </row>
    <row r="336" spans="1:22" hidden="1" x14ac:dyDescent="0.25">
      <c r="A336" s="20" t="s">
        <v>89</v>
      </c>
      <c r="B336" s="20">
        <v>620</v>
      </c>
      <c r="C336" s="20" t="s">
        <v>12</v>
      </c>
      <c r="D336" s="20" t="s">
        <v>12</v>
      </c>
      <c r="E336" s="23" t="s">
        <v>772</v>
      </c>
      <c r="F336" s="24">
        <v>0</v>
      </c>
      <c r="G336" s="24">
        <v>574.5</v>
      </c>
      <c r="H336" s="24">
        <v>0</v>
      </c>
      <c r="I336" s="24"/>
      <c r="J336" s="24"/>
      <c r="K336" s="24"/>
      <c r="L336" s="42">
        <f t="shared" si="293"/>
        <v>0</v>
      </c>
      <c r="M336" s="42">
        <f t="shared" si="294"/>
        <v>574.5</v>
      </c>
      <c r="N336" s="42">
        <f t="shared" si="295"/>
        <v>0</v>
      </c>
      <c r="O336" s="48"/>
      <c r="P336" s="48"/>
      <c r="Q336" s="48"/>
      <c r="R336" s="45">
        <f t="shared" ref="R336:R399" si="348">L336+O336</f>
        <v>0</v>
      </c>
      <c r="S336" s="45">
        <f t="shared" ref="S336:S399" si="349">M336+P336</f>
        <v>574.5</v>
      </c>
      <c r="T336" s="45">
        <f t="shared" ref="T336:T399" si="350">N336+Q336</f>
        <v>0</v>
      </c>
      <c r="U336" s="48"/>
      <c r="V336" s="5">
        <v>0</v>
      </c>
    </row>
    <row r="337" spans="1:22" hidden="1" x14ac:dyDescent="0.25">
      <c r="A337" s="20" t="s">
        <v>89</v>
      </c>
      <c r="B337" s="20">
        <v>620</v>
      </c>
      <c r="C337" s="20" t="s">
        <v>98</v>
      </c>
      <c r="D337" s="20" t="s">
        <v>10</v>
      </c>
      <c r="E337" s="23" t="s">
        <v>774</v>
      </c>
      <c r="F337" s="24">
        <v>0</v>
      </c>
      <c r="G337" s="24">
        <v>1366.7</v>
      </c>
      <c r="H337" s="24">
        <v>0</v>
      </c>
      <c r="I337" s="24"/>
      <c r="J337" s="24"/>
      <c r="K337" s="24"/>
      <c r="L337" s="42">
        <f t="shared" si="293"/>
        <v>0</v>
      </c>
      <c r="M337" s="42">
        <f t="shared" si="294"/>
        <v>1366.7</v>
      </c>
      <c r="N337" s="42">
        <f t="shared" si="295"/>
        <v>0</v>
      </c>
      <c r="O337" s="48"/>
      <c r="P337" s="48"/>
      <c r="Q337" s="48"/>
      <c r="R337" s="45">
        <f t="shared" si="348"/>
        <v>0</v>
      </c>
      <c r="S337" s="45">
        <f t="shared" si="349"/>
        <v>1366.7</v>
      </c>
      <c r="T337" s="45">
        <f t="shared" si="350"/>
        <v>0</v>
      </c>
      <c r="U337" s="48"/>
      <c r="V337" s="5">
        <v>0</v>
      </c>
    </row>
    <row r="338" spans="1:22" s="8" customFormat="1" ht="31.5" x14ac:dyDescent="0.25">
      <c r="A338" s="1" t="s">
        <v>106</v>
      </c>
      <c r="B338" s="1"/>
      <c r="C338" s="1"/>
      <c r="D338" s="1"/>
      <c r="E338" s="2" t="s">
        <v>480</v>
      </c>
      <c r="F338" s="3">
        <f>F339+F354+F361+F368+F377+F397+F402</f>
        <v>1095978.9000000001</v>
      </c>
      <c r="G338" s="3">
        <f t="shared" ref="G338:K338" si="351">G339+G354+G361+G368+G377+G397+G402</f>
        <v>1175393.4999999998</v>
      </c>
      <c r="H338" s="3">
        <f t="shared" si="351"/>
        <v>1093633.2999999998</v>
      </c>
      <c r="I338" s="3">
        <f t="shared" si="351"/>
        <v>-51963.700000000004</v>
      </c>
      <c r="J338" s="3">
        <f t="shared" si="351"/>
        <v>21629.200000000001</v>
      </c>
      <c r="K338" s="3">
        <f t="shared" si="351"/>
        <v>108525.40000000001</v>
      </c>
      <c r="L338" s="42">
        <f t="shared" si="293"/>
        <v>1044015.2000000002</v>
      </c>
      <c r="M338" s="42">
        <f t="shared" si="294"/>
        <v>1197022.6999999997</v>
      </c>
      <c r="N338" s="42">
        <f t="shared" si="295"/>
        <v>1202158.6999999997</v>
      </c>
      <c r="O338" s="50">
        <f t="shared" ref="O338:P338" si="352">O339+O354+O361+O368+O377+O397+O402</f>
        <v>0</v>
      </c>
      <c r="P338" s="50">
        <f t="shared" si="352"/>
        <v>0</v>
      </c>
      <c r="Q338" s="50">
        <f t="shared" ref="Q338" si="353">Q339+Q354+Q361+Q368+Q377+Q397+Q402</f>
        <v>0</v>
      </c>
      <c r="R338" s="53">
        <f t="shared" si="348"/>
        <v>1044015.2000000002</v>
      </c>
      <c r="S338" s="45">
        <f t="shared" si="349"/>
        <v>1197022.6999999997</v>
      </c>
      <c r="T338" s="45">
        <f t="shared" si="350"/>
        <v>1202158.6999999997</v>
      </c>
      <c r="U338" s="50">
        <f t="shared" ref="U338" si="354">U339+U354+U361+U368+U377+U397+U402</f>
        <v>0</v>
      </c>
    </row>
    <row r="339" spans="1:22" s="28" customFormat="1" ht="31.5" x14ac:dyDescent="0.25">
      <c r="A339" s="25" t="s">
        <v>117</v>
      </c>
      <c r="B339" s="25"/>
      <c r="C339" s="25"/>
      <c r="D339" s="25"/>
      <c r="E339" s="26" t="s">
        <v>481</v>
      </c>
      <c r="F339" s="27">
        <f>F340</f>
        <v>100594.9</v>
      </c>
      <c r="G339" s="27">
        <f t="shared" ref="G339:U339" si="355">G340</f>
        <v>115407.2</v>
      </c>
      <c r="H339" s="27">
        <f t="shared" si="355"/>
        <v>62638.9</v>
      </c>
      <c r="I339" s="27">
        <f t="shared" si="355"/>
        <v>10000</v>
      </c>
      <c r="J339" s="27">
        <f t="shared" si="355"/>
        <v>10000</v>
      </c>
      <c r="K339" s="27">
        <f t="shared" si="355"/>
        <v>30675</v>
      </c>
      <c r="L339" s="42">
        <f t="shared" si="293"/>
        <v>110594.9</v>
      </c>
      <c r="M339" s="42">
        <f t="shared" si="294"/>
        <v>125407.2</v>
      </c>
      <c r="N339" s="42">
        <f t="shared" si="295"/>
        <v>93313.9</v>
      </c>
      <c r="O339" s="49">
        <f t="shared" si="355"/>
        <v>0</v>
      </c>
      <c r="P339" s="49">
        <f t="shared" si="355"/>
        <v>0</v>
      </c>
      <c r="Q339" s="49">
        <f t="shared" si="355"/>
        <v>0</v>
      </c>
      <c r="R339" s="55">
        <f t="shared" si="348"/>
        <v>110594.9</v>
      </c>
      <c r="S339" s="45">
        <f t="shared" si="349"/>
        <v>125407.2</v>
      </c>
      <c r="T339" s="45">
        <f t="shared" si="350"/>
        <v>93313.9</v>
      </c>
      <c r="U339" s="49">
        <f t="shared" si="355"/>
        <v>0</v>
      </c>
    </row>
    <row r="340" spans="1:22" x14ac:dyDescent="0.25">
      <c r="A340" s="20" t="s">
        <v>100</v>
      </c>
      <c r="B340" s="20"/>
      <c r="C340" s="20"/>
      <c r="D340" s="20"/>
      <c r="E340" s="23" t="s">
        <v>482</v>
      </c>
      <c r="F340" s="24">
        <f>F341+F344+F351</f>
        <v>100594.9</v>
      </c>
      <c r="G340" s="24">
        <f t="shared" ref="G340:K340" si="356">G341+G344+G351</f>
        <v>115407.2</v>
      </c>
      <c r="H340" s="24">
        <f t="shared" si="356"/>
        <v>62638.9</v>
      </c>
      <c r="I340" s="24">
        <f t="shared" si="356"/>
        <v>10000</v>
      </c>
      <c r="J340" s="24">
        <f t="shared" si="356"/>
        <v>10000</v>
      </c>
      <c r="K340" s="24">
        <f t="shared" si="356"/>
        <v>30675</v>
      </c>
      <c r="L340" s="42">
        <f t="shared" si="293"/>
        <v>110594.9</v>
      </c>
      <c r="M340" s="42">
        <f t="shared" si="294"/>
        <v>125407.2</v>
      </c>
      <c r="N340" s="42">
        <f t="shared" si="295"/>
        <v>93313.9</v>
      </c>
      <c r="O340" s="48">
        <f t="shared" ref="O340:P340" si="357">O341+O344+O351</f>
        <v>0</v>
      </c>
      <c r="P340" s="48">
        <f t="shared" si="357"/>
        <v>0</v>
      </c>
      <c r="Q340" s="48">
        <f t="shared" ref="Q340" si="358">Q341+Q344+Q351</f>
        <v>0</v>
      </c>
      <c r="R340" s="45">
        <f t="shared" si="348"/>
        <v>110594.9</v>
      </c>
      <c r="S340" s="45">
        <f t="shared" si="349"/>
        <v>125407.2</v>
      </c>
      <c r="T340" s="45">
        <f t="shared" si="350"/>
        <v>93313.9</v>
      </c>
      <c r="U340" s="48">
        <f t="shared" ref="U340" si="359">U341+U344+U351</f>
        <v>0</v>
      </c>
    </row>
    <row r="341" spans="1:22" ht="31.5" x14ac:dyDescent="0.25">
      <c r="A341" s="20" t="s">
        <v>100</v>
      </c>
      <c r="B341" s="20" t="s">
        <v>6</v>
      </c>
      <c r="C341" s="20"/>
      <c r="D341" s="20"/>
      <c r="E341" s="23" t="s">
        <v>733</v>
      </c>
      <c r="F341" s="24">
        <f>F342</f>
        <v>20046.900000000001</v>
      </c>
      <c r="G341" s="24">
        <f t="shared" ref="G341:U342" si="360">G342</f>
        <v>17958.199999999997</v>
      </c>
      <c r="H341" s="24">
        <f t="shared" si="360"/>
        <v>23055.9</v>
      </c>
      <c r="I341" s="24">
        <f t="shared" si="360"/>
        <v>0</v>
      </c>
      <c r="J341" s="24">
        <f t="shared" si="360"/>
        <v>0</v>
      </c>
      <c r="K341" s="24">
        <f t="shared" si="360"/>
        <v>0</v>
      </c>
      <c r="L341" s="42">
        <f t="shared" si="293"/>
        <v>20046.900000000001</v>
      </c>
      <c r="M341" s="42">
        <f t="shared" si="294"/>
        <v>17958.199999999997</v>
      </c>
      <c r="N341" s="42">
        <f t="shared" si="295"/>
        <v>23055.9</v>
      </c>
      <c r="O341" s="48">
        <f t="shared" si="360"/>
        <v>0</v>
      </c>
      <c r="P341" s="48">
        <f t="shared" si="360"/>
        <v>0</v>
      </c>
      <c r="Q341" s="48">
        <f t="shared" si="360"/>
        <v>0</v>
      </c>
      <c r="R341" s="45">
        <f t="shared" si="348"/>
        <v>20046.900000000001</v>
      </c>
      <c r="S341" s="45">
        <f t="shared" si="349"/>
        <v>17958.199999999997</v>
      </c>
      <c r="T341" s="45">
        <f t="shared" si="350"/>
        <v>23055.9</v>
      </c>
      <c r="U341" s="48">
        <f t="shared" si="360"/>
        <v>0</v>
      </c>
    </row>
    <row r="342" spans="1:22" ht="47.25" x14ac:dyDescent="0.25">
      <c r="A342" s="20" t="s">
        <v>100</v>
      </c>
      <c r="B342" s="20" t="s">
        <v>167</v>
      </c>
      <c r="C342" s="20"/>
      <c r="D342" s="20"/>
      <c r="E342" s="23" t="s">
        <v>734</v>
      </c>
      <c r="F342" s="24">
        <f>F343</f>
        <v>20046.900000000001</v>
      </c>
      <c r="G342" s="24">
        <f t="shared" si="360"/>
        <v>17958.199999999997</v>
      </c>
      <c r="H342" s="24">
        <f t="shared" si="360"/>
        <v>23055.9</v>
      </c>
      <c r="I342" s="24">
        <f t="shared" si="360"/>
        <v>0</v>
      </c>
      <c r="J342" s="24">
        <f t="shared" si="360"/>
        <v>0</v>
      </c>
      <c r="K342" s="24">
        <f t="shared" si="360"/>
        <v>0</v>
      </c>
      <c r="L342" s="42">
        <f t="shared" si="293"/>
        <v>20046.900000000001</v>
      </c>
      <c r="M342" s="42">
        <f t="shared" si="294"/>
        <v>17958.199999999997</v>
      </c>
      <c r="N342" s="42">
        <f t="shared" si="295"/>
        <v>23055.9</v>
      </c>
      <c r="O342" s="48">
        <f t="shared" si="360"/>
        <v>0</v>
      </c>
      <c r="P342" s="48">
        <f t="shared" si="360"/>
        <v>0</v>
      </c>
      <c r="Q342" s="48">
        <f t="shared" si="360"/>
        <v>0</v>
      </c>
      <c r="R342" s="45">
        <f t="shared" si="348"/>
        <v>20046.900000000001</v>
      </c>
      <c r="S342" s="45">
        <f t="shared" si="349"/>
        <v>17958.199999999997</v>
      </c>
      <c r="T342" s="45">
        <f t="shared" si="350"/>
        <v>23055.9</v>
      </c>
      <c r="U342" s="48">
        <f t="shared" si="360"/>
        <v>0</v>
      </c>
    </row>
    <row r="343" spans="1:22" x14ac:dyDescent="0.25">
      <c r="A343" s="20" t="s">
        <v>100</v>
      </c>
      <c r="B343" s="20">
        <v>240</v>
      </c>
      <c r="C343" s="20" t="s">
        <v>98</v>
      </c>
      <c r="D343" s="20" t="s">
        <v>10</v>
      </c>
      <c r="E343" s="23" t="s">
        <v>774</v>
      </c>
      <c r="F343" s="24">
        <v>20046.900000000001</v>
      </c>
      <c r="G343" s="24">
        <v>17958.199999999997</v>
      </c>
      <c r="H343" s="24">
        <v>23055.9</v>
      </c>
      <c r="I343" s="24"/>
      <c r="J343" s="24"/>
      <c r="K343" s="24"/>
      <c r="L343" s="42">
        <f t="shared" si="293"/>
        <v>20046.900000000001</v>
      </c>
      <c r="M343" s="42">
        <f t="shared" si="294"/>
        <v>17958.199999999997</v>
      </c>
      <c r="N343" s="42">
        <f t="shared" si="295"/>
        <v>23055.9</v>
      </c>
      <c r="O343" s="48"/>
      <c r="P343" s="48"/>
      <c r="Q343" s="48"/>
      <c r="R343" s="45">
        <f t="shared" si="348"/>
        <v>20046.900000000001</v>
      </c>
      <c r="S343" s="45">
        <f t="shared" si="349"/>
        <v>17958.199999999997</v>
      </c>
      <c r="T343" s="45">
        <f t="shared" si="350"/>
        <v>23055.9</v>
      </c>
      <c r="U343" s="48"/>
    </row>
    <row r="344" spans="1:22" ht="47.25" x14ac:dyDescent="0.25">
      <c r="A344" s="20" t="s">
        <v>100</v>
      </c>
      <c r="B344" s="20" t="s">
        <v>55</v>
      </c>
      <c r="C344" s="20"/>
      <c r="D344" s="20"/>
      <c r="E344" s="39" t="s">
        <v>742</v>
      </c>
      <c r="F344" s="24">
        <f>F345+F347+F349</f>
        <v>80498</v>
      </c>
      <c r="G344" s="24">
        <f t="shared" ref="G344:K344" si="361">G345+G347+G349</f>
        <v>97419</v>
      </c>
      <c r="H344" s="24">
        <f t="shared" si="361"/>
        <v>39573</v>
      </c>
      <c r="I344" s="24">
        <f t="shared" si="361"/>
        <v>10000</v>
      </c>
      <c r="J344" s="24">
        <f t="shared" si="361"/>
        <v>10000</v>
      </c>
      <c r="K344" s="24">
        <f t="shared" si="361"/>
        <v>30675</v>
      </c>
      <c r="L344" s="42">
        <f t="shared" si="293"/>
        <v>90498</v>
      </c>
      <c r="M344" s="42">
        <f t="shared" si="294"/>
        <v>107419</v>
      </c>
      <c r="N344" s="42">
        <f t="shared" si="295"/>
        <v>70248</v>
      </c>
      <c r="O344" s="48">
        <f t="shared" ref="O344:P344" si="362">O345+O347+O349</f>
        <v>0</v>
      </c>
      <c r="P344" s="48">
        <f t="shared" si="362"/>
        <v>0</v>
      </c>
      <c r="Q344" s="48">
        <f t="shared" ref="Q344" si="363">Q345+Q347+Q349</f>
        <v>0</v>
      </c>
      <c r="R344" s="45">
        <f t="shared" si="348"/>
        <v>90498</v>
      </c>
      <c r="S344" s="45">
        <f t="shared" si="349"/>
        <v>107419</v>
      </c>
      <c r="T344" s="45">
        <f t="shared" si="350"/>
        <v>70248</v>
      </c>
      <c r="U344" s="48">
        <f t="shared" ref="U344" si="364">U345+U347+U349</f>
        <v>0</v>
      </c>
    </row>
    <row r="345" spans="1:22" x14ac:dyDescent="0.25">
      <c r="A345" s="20" t="s">
        <v>100</v>
      </c>
      <c r="B345" s="20" t="s">
        <v>419</v>
      </c>
      <c r="C345" s="20"/>
      <c r="D345" s="20"/>
      <c r="E345" s="39" t="s">
        <v>743</v>
      </c>
      <c r="F345" s="24">
        <f>F346</f>
        <v>780</v>
      </c>
      <c r="G345" s="24">
        <f t="shared" ref="G345:U345" si="365">G346</f>
        <v>780</v>
      </c>
      <c r="H345" s="24">
        <f t="shared" si="365"/>
        <v>780</v>
      </c>
      <c r="I345" s="24">
        <f t="shared" si="365"/>
        <v>0</v>
      </c>
      <c r="J345" s="24">
        <f t="shared" si="365"/>
        <v>0</v>
      </c>
      <c r="K345" s="24">
        <f t="shared" si="365"/>
        <v>0</v>
      </c>
      <c r="L345" s="42">
        <f t="shared" si="293"/>
        <v>780</v>
      </c>
      <c r="M345" s="42">
        <f t="shared" si="294"/>
        <v>780</v>
      </c>
      <c r="N345" s="42">
        <f t="shared" si="295"/>
        <v>780</v>
      </c>
      <c r="O345" s="48">
        <f t="shared" si="365"/>
        <v>0</v>
      </c>
      <c r="P345" s="48">
        <f t="shared" si="365"/>
        <v>0</v>
      </c>
      <c r="Q345" s="48">
        <f t="shared" si="365"/>
        <v>0</v>
      </c>
      <c r="R345" s="45">
        <f t="shared" si="348"/>
        <v>780</v>
      </c>
      <c r="S345" s="45">
        <f t="shared" si="349"/>
        <v>780</v>
      </c>
      <c r="T345" s="45">
        <f t="shared" si="350"/>
        <v>780</v>
      </c>
      <c r="U345" s="48">
        <f t="shared" si="365"/>
        <v>0</v>
      </c>
    </row>
    <row r="346" spans="1:22" x14ac:dyDescent="0.25">
      <c r="A346" s="20" t="s">
        <v>100</v>
      </c>
      <c r="B346" s="20">
        <v>610</v>
      </c>
      <c r="C346" s="20" t="s">
        <v>98</v>
      </c>
      <c r="D346" s="20" t="s">
        <v>10</v>
      </c>
      <c r="E346" s="23" t="s">
        <v>774</v>
      </c>
      <c r="F346" s="24">
        <v>780</v>
      </c>
      <c r="G346" s="24">
        <v>780</v>
      </c>
      <c r="H346" s="24">
        <v>780</v>
      </c>
      <c r="I346" s="24"/>
      <c r="J346" s="24"/>
      <c r="K346" s="24"/>
      <c r="L346" s="42">
        <f t="shared" ref="L346:L409" si="366">F346+I346</f>
        <v>780</v>
      </c>
      <c r="M346" s="42">
        <f t="shared" ref="M346:M409" si="367">G346+J346</f>
        <v>780</v>
      </c>
      <c r="N346" s="42">
        <f t="shared" ref="N346:N409" si="368">H346+K346</f>
        <v>780</v>
      </c>
      <c r="O346" s="48"/>
      <c r="P346" s="48"/>
      <c r="Q346" s="48"/>
      <c r="R346" s="45">
        <f t="shared" si="348"/>
        <v>780</v>
      </c>
      <c r="S346" s="45">
        <f t="shared" si="349"/>
        <v>780</v>
      </c>
      <c r="T346" s="45">
        <f t="shared" si="350"/>
        <v>780</v>
      </c>
      <c r="U346" s="48"/>
    </row>
    <row r="347" spans="1:22" x14ac:dyDescent="0.25">
      <c r="A347" s="20" t="s">
        <v>100</v>
      </c>
      <c r="B347" s="20" t="s">
        <v>420</v>
      </c>
      <c r="C347" s="20"/>
      <c r="D347" s="20"/>
      <c r="E347" s="23" t="s">
        <v>744</v>
      </c>
      <c r="F347" s="24">
        <f>F348</f>
        <v>77718</v>
      </c>
      <c r="G347" s="24">
        <f t="shared" ref="G347:U347" si="369">G348</f>
        <v>94639</v>
      </c>
      <c r="H347" s="24">
        <f t="shared" si="369"/>
        <v>36793</v>
      </c>
      <c r="I347" s="24">
        <f t="shared" si="369"/>
        <v>10000</v>
      </c>
      <c r="J347" s="24">
        <f t="shared" si="369"/>
        <v>10000</v>
      </c>
      <c r="K347" s="24">
        <f t="shared" si="369"/>
        <v>30675</v>
      </c>
      <c r="L347" s="42">
        <f t="shared" si="366"/>
        <v>87718</v>
      </c>
      <c r="M347" s="42">
        <f t="shared" si="367"/>
        <v>104639</v>
      </c>
      <c r="N347" s="42">
        <f t="shared" si="368"/>
        <v>67468</v>
      </c>
      <c r="O347" s="48">
        <f t="shared" si="369"/>
        <v>0</v>
      </c>
      <c r="P347" s="48">
        <f t="shared" si="369"/>
        <v>0</v>
      </c>
      <c r="Q347" s="48">
        <f t="shared" si="369"/>
        <v>0</v>
      </c>
      <c r="R347" s="45">
        <f t="shared" si="348"/>
        <v>87718</v>
      </c>
      <c r="S347" s="45">
        <f t="shared" si="349"/>
        <v>104639</v>
      </c>
      <c r="T347" s="45">
        <f t="shared" si="350"/>
        <v>67468</v>
      </c>
      <c r="U347" s="48">
        <f t="shared" si="369"/>
        <v>0</v>
      </c>
    </row>
    <row r="348" spans="1:22" x14ac:dyDescent="0.25">
      <c r="A348" s="20" t="s">
        <v>100</v>
      </c>
      <c r="B348" s="20">
        <v>620</v>
      </c>
      <c r="C348" s="20" t="s">
        <v>98</v>
      </c>
      <c r="D348" s="20" t="s">
        <v>10</v>
      </c>
      <c r="E348" s="23" t="s">
        <v>774</v>
      </c>
      <c r="F348" s="24">
        <v>77718</v>
      </c>
      <c r="G348" s="24">
        <v>94639</v>
      </c>
      <c r="H348" s="24">
        <v>36793</v>
      </c>
      <c r="I348" s="24">
        <v>10000</v>
      </c>
      <c r="J348" s="24">
        <v>10000</v>
      </c>
      <c r="K348" s="24">
        <v>30675</v>
      </c>
      <c r="L348" s="42">
        <f t="shared" si="366"/>
        <v>87718</v>
      </c>
      <c r="M348" s="42">
        <f t="shared" si="367"/>
        <v>104639</v>
      </c>
      <c r="N348" s="42">
        <f t="shared" si="368"/>
        <v>67468</v>
      </c>
      <c r="O348" s="48"/>
      <c r="P348" s="48"/>
      <c r="Q348" s="48"/>
      <c r="R348" s="45">
        <f t="shared" si="348"/>
        <v>87718</v>
      </c>
      <c r="S348" s="45">
        <f t="shared" si="349"/>
        <v>104639</v>
      </c>
      <c r="T348" s="45">
        <f t="shared" si="350"/>
        <v>67468</v>
      </c>
      <c r="U348" s="48"/>
    </row>
    <row r="349" spans="1:22" ht="47.25" x14ac:dyDescent="0.25">
      <c r="A349" s="20" t="s">
        <v>100</v>
      </c>
      <c r="B349" s="20" t="s">
        <v>216</v>
      </c>
      <c r="C349" s="20"/>
      <c r="D349" s="20"/>
      <c r="E349" s="23" t="s">
        <v>745</v>
      </c>
      <c r="F349" s="24">
        <f>F350</f>
        <v>2000</v>
      </c>
      <c r="G349" s="24">
        <f t="shared" ref="G349:U349" si="370">G350</f>
        <v>2000</v>
      </c>
      <c r="H349" s="24">
        <f t="shared" si="370"/>
        <v>2000</v>
      </c>
      <c r="I349" s="24">
        <f t="shared" si="370"/>
        <v>0</v>
      </c>
      <c r="J349" s="24">
        <f t="shared" si="370"/>
        <v>0</v>
      </c>
      <c r="K349" s="24">
        <f t="shared" si="370"/>
        <v>0</v>
      </c>
      <c r="L349" s="42">
        <f t="shared" si="366"/>
        <v>2000</v>
      </c>
      <c r="M349" s="42">
        <f t="shared" si="367"/>
        <v>2000</v>
      </c>
      <c r="N349" s="42">
        <f t="shared" si="368"/>
        <v>2000</v>
      </c>
      <c r="O349" s="48">
        <f t="shared" si="370"/>
        <v>0</v>
      </c>
      <c r="P349" s="48">
        <f t="shared" si="370"/>
        <v>0</v>
      </c>
      <c r="Q349" s="48">
        <f t="shared" si="370"/>
        <v>0</v>
      </c>
      <c r="R349" s="45">
        <f t="shared" si="348"/>
        <v>2000</v>
      </c>
      <c r="S349" s="45">
        <f t="shared" si="349"/>
        <v>2000</v>
      </c>
      <c r="T349" s="45">
        <f t="shared" si="350"/>
        <v>2000</v>
      </c>
      <c r="U349" s="48">
        <f t="shared" si="370"/>
        <v>0</v>
      </c>
    </row>
    <row r="350" spans="1:22" x14ac:dyDescent="0.25">
      <c r="A350" s="20" t="s">
        <v>100</v>
      </c>
      <c r="B350" s="20">
        <v>630</v>
      </c>
      <c r="C350" s="20" t="s">
        <v>98</v>
      </c>
      <c r="D350" s="20" t="s">
        <v>10</v>
      </c>
      <c r="E350" s="23" t="s">
        <v>774</v>
      </c>
      <c r="F350" s="24">
        <v>2000</v>
      </c>
      <c r="G350" s="24">
        <v>2000</v>
      </c>
      <c r="H350" s="24">
        <v>2000</v>
      </c>
      <c r="I350" s="24"/>
      <c r="J350" s="24"/>
      <c r="K350" s="24"/>
      <c r="L350" s="42">
        <f t="shared" si="366"/>
        <v>2000</v>
      </c>
      <c r="M350" s="42">
        <f t="shared" si="367"/>
        <v>2000</v>
      </c>
      <c r="N350" s="42">
        <f t="shared" si="368"/>
        <v>2000</v>
      </c>
      <c r="O350" s="48"/>
      <c r="P350" s="48"/>
      <c r="Q350" s="48"/>
      <c r="R350" s="45">
        <f t="shared" si="348"/>
        <v>2000</v>
      </c>
      <c r="S350" s="45">
        <f t="shared" si="349"/>
        <v>2000</v>
      </c>
      <c r="T350" s="45">
        <f t="shared" si="350"/>
        <v>2000</v>
      </c>
      <c r="U350" s="48"/>
    </row>
    <row r="351" spans="1:22" x14ac:dyDescent="0.25">
      <c r="A351" s="20" t="s">
        <v>100</v>
      </c>
      <c r="B351" s="20" t="s">
        <v>7</v>
      </c>
      <c r="C351" s="20"/>
      <c r="D351" s="20"/>
      <c r="E351" s="23" t="s">
        <v>746</v>
      </c>
      <c r="F351" s="24">
        <f>F352</f>
        <v>50</v>
      </c>
      <c r="G351" s="24">
        <f t="shared" ref="G351:U352" si="371">G352</f>
        <v>30</v>
      </c>
      <c r="H351" s="24">
        <f t="shared" si="371"/>
        <v>10</v>
      </c>
      <c r="I351" s="24">
        <f t="shared" si="371"/>
        <v>0</v>
      </c>
      <c r="J351" s="24">
        <f t="shared" si="371"/>
        <v>0</v>
      </c>
      <c r="K351" s="24">
        <f t="shared" si="371"/>
        <v>0</v>
      </c>
      <c r="L351" s="42">
        <f t="shared" si="366"/>
        <v>50</v>
      </c>
      <c r="M351" s="42">
        <f t="shared" si="367"/>
        <v>30</v>
      </c>
      <c r="N351" s="42">
        <f t="shared" si="368"/>
        <v>10</v>
      </c>
      <c r="O351" s="48">
        <f t="shared" si="371"/>
        <v>0</v>
      </c>
      <c r="P351" s="48">
        <f t="shared" si="371"/>
        <v>0</v>
      </c>
      <c r="Q351" s="48">
        <f t="shared" si="371"/>
        <v>0</v>
      </c>
      <c r="R351" s="45">
        <f t="shared" si="348"/>
        <v>50</v>
      </c>
      <c r="S351" s="45">
        <f t="shared" si="349"/>
        <v>30</v>
      </c>
      <c r="T351" s="45">
        <f t="shared" si="350"/>
        <v>10</v>
      </c>
      <c r="U351" s="48">
        <f t="shared" si="371"/>
        <v>0</v>
      </c>
    </row>
    <row r="352" spans="1:22" x14ac:dyDescent="0.25">
      <c r="A352" s="20" t="s">
        <v>100</v>
      </c>
      <c r="B352" s="20" t="s">
        <v>215</v>
      </c>
      <c r="C352" s="20"/>
      <c r="D352" s="20"/>
      <c r="E352" s="23" t="s">
        <v>749</v>
      </c>
      <c r="F352" s="24">
        <f>F353</f>
        <v>50</v>
      </c>
      <c r="G352" s="24">
        <f t="shared" si="371"/>
        <v>30</v>
      </c>
      <c r="H352" s="24">
        <f t="shared" si="371"/>
        <v>10</v>
      </c>
      <c r="I352" s="24">
        <f t="shared" si="371"/>
        <v>0</v>
      </c>
      <c r="J352" s="24">
        <f t="shared" si="371"/>
        <v>0</v>
      </c>
      <c r="K352" s="24">
        <f t="shared" si="371"/>
        <v>0</v>
      </c>
      <c r="L352" s="42">
        <f t="shared" si="366"/>
        <v>50</v>
      </c>
      <c r="M352" s="42">
        <f t="shared" si="367"/>
        <v>30</v>
      </c>
      <c r="N352" s="42">
        <f t="shared" si="368"/>
        <v>10</v>
      </c>
      <c r="O352" s="48">
        <f t="shared" si="371"/>
        <v>0</v>
      </c>
      <c r="P352" s="48">
        <f t="shared" si="371"/>
        <v>0</v>
      </c>
      <c r="Q352" s="48">
        <f t="shared" si="371"/>
        <v>0</v>
      </c>
      <c r="R352" s="45">
        <f t="shared" si="348"/>
        <v>50</v>
      </c>
      <c r="S352" s="45">
        <f t="shared" si="349"/>
        <v>30</v>
      </c>
      <c r="T352" s="45">
        <f t="shared" si="350"/>
        <v>10</v>
      </c>
      <c r="U352" s="48">
        <f t="shared" si="371"/>
        <v>0</v>
      </c>
    </row>
    <row r="353" spans="1:21" x14ac:dyDescent="0.25">
      <c r="A353" s="20" t="s">
        <v>100</v>
      </c>
      <c r="B353" s="20">
        <v>850</v>
      </c>
      <c r="C353" s="20" t="s">
        <v>98</v>
      </c>
      <c r="D353" s="20" t="s">
        <v>10</v>
      </c>
      <c r="E353" s="23" t="s">
        <v>774</v>
      </c>
      <c r="F353" s="24">
        <v>50</v>
      </c>
      <c r="G353" s="24">
        <v>30</v>
      </c>
      <c r="H353" s="24">
        <v>10</v>
      </c>
      <c r="I353" s="24"/>
      <c r="J353" s="24"/>
      <c r="K353" s="24"/>
      <c r="L353" s="42">
        <f t="shared" si="366"/>
        <v>50</v>
      </c>
      <c r="M353" s="42">
        <f t="shared" si="367"/>
        <v>30</v>
      </c>
      <c r="N353" s="42">
        <f t="shared" si="368"/>
        <v>10</v>
      </c>
      <c r="O353" s="48"/>
      <c r="P353" s="48"/>
      <c r="Q353" s="48"/>
      <c r="R353" s="45">
        <f t="shared" si="348"/>
        <v>50</v>
      </c>
      <c r="S353" s="45">
        <f t="shared" si="349"/>
        <v>30</v>
      </c>
      <c r="T353" s="45">
        <f t="shared" si="350"/>
        <v>10</v>
      </c>
      <c r="U353" s="48"/>
    </row>
    <row r="354" spans="1:21" s="28" customFormat="1" ht="63" x14ac:dyDescent="0.25">
      <c r="A354" s="25" t="s">
        <v>118</v>
      </c>
      <c r="B354" s="25"/>
      <c r="C354" s="25"/>
      <c r="D354" s="25"/>
      <c r="E354" s="26" t="s">
        <v>483</v>
      </c>
      <c r="F354" s="27">
        <f>F355</f>
        <v>181001.09999999998</v>
      </c>
      <c r="G354" s="27">
        <f t="shared" ref="G354:U355" si="372">G355</f>
        <v>174399.30000000002</v>
      </c>
      <c r="H354" s="27">
        <f t="shared" si="372"/>
        <v>187349.40000000002</v>
      </c>
      <c r="I354" s="27">
        <f t="shared" si="372"/>
        <v>-15003.1</v>
      </c>
      <c r="J354" s="27">
        <f t="shared" si="372"/>
        <v>-171.9</v>
      </c>
      <c r="K354" s="27">
        <f t="shared" si="372"/>
        <v>20324.5</v>
      </c>
      <c r="L354" s="42">
        <f t="shared" si="366"/>
        <v>165997.99999999997</v>
      </c>
      <c r="M354" s="42">
        <f t="shared" si="367"/>
        <v>174227.40000000002</v>
      </c>
      <c r="N354" s="42">
        <f t="shared" si="368"/>
        <v>207673.90000000002</v>
      </c>
      <c r="O354" s="49">
        <f t="shared" si="372"/>
        <v>0</v>
      </c>
      <c r="P354" s="49">
        <f t="shared" si="372"/>
        <v>0</v>
      </c>
      <c r="Q354" s="49">
        <f t="shared" si="372"/>
        <v>0</v>
      </c>
      <c r="R354" s="55">
        <f t="shared" si="348"/>
        <v>165997.99999999997</v>
      </c>
      <c r="S354" s="45">
        <f t="shared" si="349"/>
        <v>174227.40000000002</v>
      </c>
      <c r="T354" s="45">
        <f t="shared" si="350"/>
        <v>207673.90000000002</v>
      </c>
      <c r="U354" s="49">
        <f t="shared" si="372"/>
        <v>0</v>
      </c>
    </row>
    <row r="355" spans="1:21" ht="78.75" x14ac:dyDescent="0.25">
      <c r="A355" s="20" t="s">
        <v>101</v>
      </c>
      <c r="B355" s="20"/>
      <c r="C355" s="20"/>
      <c r="D355" s="20"/>
      <c r="E355" s="23" t="s">
        <v>434</v>
      </c>
      <c r="F355" s="24">
        <f>F356</f>
        <v>181001.09999999998</v>
      </c>
      <c r="G355" s="24">
        <f t="shared" si="372"/>
        <v>174399.30000000002</v>
      </c>
      <c r="H355" s="24">
        <f t="shared" si="372"/>
        <v>187349.40000000002</v>
      </c>
      <c r="I355" s="24">
        <f t="shared" si="372"/>
        <v>-15003.1</v>
      </c>
      <c r="J355" s="24">
        <f t="shared" si="372"/>
        <v>-171.9</v>
      </c>
      <c r="K355" s="24">
        <f t="shared" si="372"/>
        <v>20324.5</v>
      </c>
      <c r="L355" s="42">
        <f t="shared" si="366"/>
        <v>165997.99999999997</v>
      </c>
      <c r="M355" s="42">
        <f t="shared" si="367"/>
        <v>174227.40000000002</v>
      </c>
      <c r="N355" s="42">
        <f t="shared" si="368"/>
        <v>207673.90000000002</v>
      </c>
      <c r="O355" s="48">
        <f t="shared" si="372"/>
        <v>0</v>
      </c>
      <c r="P355" s="48">
        <f t="shared" si="372"/>
        <v>0</v>
      </c>
      <c r="Q355" s="48">
        <f t="shared" si="372"/>
        <v>0</v>
      </c>
      <c r="R355" s="45">
        <f t="shared" si="348"/>
        <v>165997.99999999997</v>
      </c>
      <c r="S355" s="45">
        <f t="shared" si="349"/>
        <v>174227.40000000002</v>
      </c>
      <c r="T355" s="45">
        <f t="shared" si="350"/>
        <v>207673.90000000002</v>
      </c>
      <c r="U355" s="48">
        <f t="shared" si="372"/>
        <v>0</v>
      </c>
    </row>
    <row r="356" spans="1:21" ht="47.25" x14ac:dyDescent="0.25">
      <c r="A356" s="20" t="s">
        <v>101</v>
      </c>
      <c r="B356" s="20" t="s">
        <v>55</v>
      </c>
      <c r="C356" s="20"/>
      <c r="D356" s="20"/>
      <c r="E356" s="39" t="s">
        <v>742</v>
      </c>
      <c r="F356" s="24">
        <f>F357+F359</f>
        <v>181001.09999999998</v>
      </c>
      <c r="G356" s="24">
        <f t="shared" ref="G356:K356" si="373">G357+G359</f>
        <v>174399.30000000002</v>
      </c>
      <c r="H356" s="24">
        <f t="shared" si="373"/>
        <v>187349.40000000002</v>
      </c>
      <c r="I356" s="24">
        <f t="shared" si="373"/>
        <v>-15003.1</v>
      </c>
      <c r="J356" s="24">
        <f t="shared" si="373"/>
        <v>-171.9</v>
      </c>
      <c r="K356" s="24">
        <f t="shared" si="373"/>
        <v>20324.5</v>
      </c>
      <c r="L356" s="42">
        <f t="shared" si="366"/>
        <v>165997.99999999997</v>
      </c>
      <c r="M356" s="42">
        <f t="shared" si="367"/>
        <v>174227.40000000002</v>
      </c>
      <c r="N356" s="42">
        <f t="shared" si="368"/>
        <v>207673.90000000002</v>
      </c>
      <c r="O356" s="48">
        <f t="shared" ref="O356:P356" si="374">O357+O359</f>
        <v>0</v>
      </c>
      <c r="P356" s="48">
        <f t="shared" si="374"/>
        <v>0</v>
      </c>
      <c r="Q356" s="48">
        <f t="shared" ref="Q356" si="375">Q357+Q359</f>
        <v>0</v>
      </c>
      <c r="R356" s="45">
        <f t="shared" si="348"/>
        <v>165997.99999999997</v>
      </c>
      <c r="S356" s="45">
        <f t="shared" si="349"/>
        <v>174227.40000000002</v>
      </c>
      <c r="T356" s="45">
        <f t="shared" si="350"/>
        <v>207673.90000000002</v>
      </c>
      <c r="U356" s="48">
        <f t="shared" ref="U356" si="376">U357+U359</f>
        <v>0</v>
      </c>
    </row>
    <row r="357" spans="1:21" x14ac:dyDescent="0.25">
      <c r="A357" s="20" t="s">
        <v>101</v>
      </c>
      <c r="B357" s="20" t="s">
        <v>419</v>
      </c>
      <c r="C357" s="20"/>
      <c r="D357" s="20"/>
      <c r="E357" s="39" t="s">
        <v>743</v>
      </c>
      <c r="F357" s="24">
        <f>F358</f>
        <v>43511.4</v>
      </c>
      <c r="G357" s="24">
        <f t="shared" ref="G357:U357" si="377">G358</f>
        <v>41612.5</v>
      </c>
      <c r="H357" s="24">
        <f t="shared" si="377"/>
        <v>45164.5</v>
      </c>
      <c r="I357" s="24">
        <f t="shared" si="377"/>
        <v>-4817.1000000000004</v>
      </c>
      <c r="J357" s="24">
        <f t="shared" si="377"/>
        <v>-47.6</v>
      </c>
      <c r="K357" s="24">
        <f t="shared" si="377"/>
        <v>5629.2</v>
      </c>
      <c r="L357" s="42">
        <f t="shared" si="366"/>
        <v>38694.300000000003</v>
      </c>
      <c r="M357" s="42">
        <f t="shared" si="367"/>
        <v>41564.9</v>
      </c>
      <c r="N357" s="42">
        <f t="shared" si="368"/>
        <v>50793.7</v>
      </c>
      <c r="O357" s="48">
        <f t="shared" si="377"/>
        <v>0</v>
      </c>
      <c r="P357" s="48">
        <f t="shared" si="377"/>
        <v>0</v>
      </c>
      <c r="Q357" s="48">
        <f t="shared" si="377"/>
        <v>0</v>
      </c>
      <c r="R357" s="45">
        <f t="shared" si="348"/>
        <v>38694.300000000003</v>
      </c>
      <c r="S357" s="45">
        <f t="shared" si="349"/>
        <v>41564.9</v>
      </c>
      <c r="T357" s="45">
        <f t="shared" si="350"/>
        <v>50793.7</v>
      </c>
      <c r="U357" s="48">
        <f t="shared" si="377"/>
        <v>0</v>
      </c>
    </row>
    <row r="358" spans="1:21" x14ac:dyDescent="0.25">
      <c r="A358" s="20" t="s">
        <v>101</v>
      </c>
      <c r="B358" s="20">
        <v>610</v>
      </c>
      <c r="C358" s="20" t="s">
        <v>98</v>
      </c>
      <c r="D358" s="20" t="s">
        <v>10</v>
      </c>
      <c r="E358" s="23" t="s">
        <v>774</v>
      </c>
      <c r="F358" s="24">
        <v>43511.4</v>
      </c>
      <c r="G358" s="24">
        <v>41612.5</v>
      </c>
      <c r="H358" s="24">
        <v>45164.5</v>
      </c>
      <c r="I358" s="24">
        <f>1000-5817.1</f>
        <v>-4817.1000000000004</v>
      </c>
      <c r="J358" s="24">
        <v>-47.6</v>
      </c>
      <c r="K358" s="24">
        <v>5629.2</v>
      </c>
      <c r="L358" s="42">
        <f t="shared" si="366"/>
        <v>38694.300000000003</v>
      </c>
      <c r="M358" s="42">
        <f t="shared" si="367"/>
        <v>41564.9</v>
      </c>
      <c r="N358" s="42">
        <f t="shared" si="368"/>
        <v>50793.7</v>
      </c>
      <c r="O358" s="48"/>
      <c r="P358" s="48"/>
      <c r="Q358" s="48"/>
      <c r="R358" s="45">
        <f t="shared" si="348"/>
        <v>38694.300000000003</v>
      </c>
      <c r="S358" s="45">
        <f t="shared" si="349"/>
        <v>41564.9</v>
      </c>
      <c r="T358" s="45">
        <f t="shared" si="350"/>
        <v>50793.7</v>
      </c>
      <c r="U358" s="48"/>
    </row>
    <row r="359" spans="1:21" x14ac:dyDescent="0.25">
      <c r="A359" s="20" t="s">
        <v>101</v>
      </c>
      <c r="B359" s="20" t="s">
        <v>420</v>
      </c>
      <c r="C359" s="20"/>
      <c r="D359" s="20"/>
      <c r="E359" s="23" t="s">
        <v>744</v>
      </c>
      <c r="F359" s="24">
        <f>F360</f>
        <v>137489.69999999998</v>
      </c>
      <c r="G359" s="24">
        <f t="shared" ref="G359:U359" si="378">G360</f>
        <v>132786.80000000002</v>
      </c>
      <c r="H359" s="24">
        <f t="shared" si="378"/>
        <v>142184.90000000002</v>
      </c>
      <c r="I359" s="24">
        <f t="shared" si="378"/>
        <v>-10186</v>
      </c>
      <c r="J359" s="24">
        <f t="shared" si="378"/>
        <v>-124.3</v>
      </c>
      <c r="K359" s="24">
        <f t="shared" si="378"/>
        <v>14695.3</v>
      </c>
      <c r="L359" s="42">
        <f t="shared" si="366"/>
        <v>127303.69999999998</v>
      </c>
      <c r="M359" s="42">
        <f t="shared" si="367"/>
        <v>132662.50000000003</v>
      </c>
      <c r="N359" s="42">
        <f t="shared" si="368"/>
        <v>156880.20000000001</v>
      </c>
      <c r="O359" s="48">
        <f t="shared" si="378"/>
        <v>0</v>
      </c>
      <c r="P359" s="48">
        <f t="shared" si="378"/>
        <v>0</v>
      </c>
      <c r="Q359" s="48">
        <f t="shared" si="378"/>
        <v>0</v>
      </c>
      <c r="R359" s="45">
        <f t="shared" si="348"/>
        <v>127303.69999999998</v>
      </c>
      <c r="S359" s="45">
        <f t="shared" si="349"/>
        <v>132662.50000000003</v>
      </c>
      <c r="T359" s="45">
        <f t="shared" si="350"/>
        <v>156880.20000000001</v>
      </c>
      <c r="U359" s="48">
        <f t="shared" si="378"/>
        <v>0</v>
      </c>
    </row>
    <row r="360" spans="1:21" x14ac:dyDescent="0.25">
      <c r="A360" s="20" t="s">
        <v>101</v>
      </c>
      <c r="B360" s="20">
        <v>620</v>
      </c>
      <c r="C360" s="20" t="s">
        <v>98</v>
      </c>
      <c r="D360" s="20" t="s">
        <v>10</v>
      </c>
      <c r="E360" s="23" t="s">
        <v>774</v>
      </c>
      <c r="F360" s="24">
        <v>137489.69999999998</v>
      </c>
      <c r="G360" s="24">
        <v>132786.80000000002</v>
      </c>
      <c r="H360" s="24">
        <v>142184.90000000002</v>
      </c>
      <c r="I360" s="24">
        <f>5000-15186</f>
        <v>-10186</v>
      </c>
      <c r="J360" s="24">
        <v>-124.3</v>
      </c>
      <c r="K360" s="24">
        <v>14695.3</v>
      </c>
      <c r="L360" s="42">
        <f t="shared" si="366"/>
        <v>127303.69999999998</v>
      </c>
      <c r="M360" s="42">
        <f t="shared" si="367"/>
        <v>132662.50000000003</v>
      </c>
      <c r="N360" s="42">
        <f t="shared" si="368"/>
        <v>156880.20000000001</v>
      </c>
      <c r="O360" s="48"/>
      <c r="P360" s="48"/>
      <c r="Q360" s="48"/>
      <c r="R360" s="45">
        <f t="shared" si="348"/>
        <v>127303.69999999998</v>
      </c>
      <c r="S360" s="45">
        <f t="shared" si="349"/>
        <v>132662.50000000003</v>
      </c>
      <c r="T360" s="45">
        <f t="shared" si="350"/>
        <v>156880.20000000001</v>
      </c>
      <c r="U360" s="48"/>
    </row>
    <row r="361" spans="1:21" s="28" customFormat="1" ht="47.25" x14ac:dyDescent="0.25">
      <c r="A361" s="25" t="s">
        <v>119</v>
      </c>
      <c r="B361" s="25"/>
      <c r="C361" s="25"/>
      <c r="D361" s="25"/>
      <c r="E361" s="26" t="s">
        <v>484</v>
      </c>
      <c r="F361" s="27">
        <f>F362</f>
        <v>379783.1</v>
      </c>
      <c r="G361" s="27">
        <f t="shared" ref="G361:U362" si="379">G362</f>
        <v>373136.2</v>
      </c>
      <c r="H361" s="27">
        <f t="shared" si="379"/>
        <v>385883.7</v>
      </c>
      <c r="I361" s="27">
        <f t="shared" si="379"/>
        <v>-20872.3</v>
      </c>
      <c r="J361" s="27">
        <f t="shared" si="379"/>
        <v>-170.7</v>
      </c>
      <c r="K361" s="27">
        <f t="shared" si="379"/>
        <v>20197.899999999998</v>
      </c>
      <c r="L361" s="42">
        <f t="shared" si="366"/>
        <v>358910.8</v>
      </c>
      <c r="M361" s="42">
        <f t="shared" si="367"/>
        <v>372965.5</v>
      </c>
      <c r="N361" s="42">
        <f t="shared" si="368"/>
        <v>406081.60000000003</v>
      </c>
      <c r="O361" s="49">
        <f t="shared" si="379"/>
        <v>0</v>
      </c>
      <c r="P361" s="49">
        <f t="shared" si="379"/>
        <v>0</v>
      </c>
      <c r="Q361" s="49">
        <f t="shared" si="379"/>
        <v>0</v>
      </c>
      <c r="R361" s="55">
        <f t="shared" si="348"/>
        <v>358910.8</v>
      </c>
      <c r="S361" s="45">
        <f t="shared" si="349"/>
        <v>372965.5</v>
      </c>
      <c r="T361" s="45">
        <f t="shared" si="350"/>
        <v>406081.60000000003</v>
      </c>
      <c r="U361" s="49">
        <f t="shared" si="379"/>
        <v>0</v>
      </c>
    </row>
    <row r="362" spans="1:21" ht="78.75" x14ac:dyDescent="0.25">
      <c r="A362" s="20" t="s">
        <v>102</v>
      </c>
      <c r="B362" s="20"/>
      <c r="C362" s="20"/>
      <c r="D362" s="20"/>
      <c r="E362" s="23" t="s">
        <v>434</v>
      </c>
      <c r="F362" s="24">
        <f>F363</f>
        <v>379783.1</v>
      </c>
      <c r="G362" s="24">
        <f t="shared" si="379"/>
        <v>373136.2</v>
      </c>
      <c r="H362" s="24">
        <f t="shared" si="379"/>
        <v>385883.7</v>
      </c>
      <c r="I362" s="24">
        <f t="shared" si="379"/>
        <v>-20872.3</v>
      </c>
      <c r="J362" s="24">
        <f t="shared" si="379"/>
        <v>-170.7</v>
      </c>
      <c r="K362" s="24">
        <f t="shared" si="379"/>
        <v>20197.899999999998</v>
      </c>
      <c r="L362" s="42">
        <f t="shared" si="366"/>
        <v>358910.8</v>
      </c>
      <c r="M362" s="42">
        <f t="shared" si="367"/>
        <v>372965.5</v>
      </c>
      <c r="N362" s="42">
        <f t="shared" si="368"/>
        <v>406081.60000000003</v>
      </c>
      <c r="O362" s="48">
        <f t="shared" si="379"/>
        <v>0</v>
      </c>
      <c r="P362" s="48">
        <f t="shared" si="379"/>
        <v>0</v>
      </c>
      <c r="Q362" s="48">
        <f t="shared" si="379"/>
        <v>0</v>
      </c>
      <c r="R362" s="45">
        <f t="shared" si="348"/>
        <v>358910.8</v>
      </c>
      <c r="S362" s="45">
        <f t="shared" si="349"/>
        <v>372965.5</v>
      </c>
      <c r="T362" s="45">
        <f t="shared" si="350"/>
        <v>406081.60000000003</v>
      </c>
      <c r="U362" s="48">
        <f t="shared" si="379"/>
        <v>0</v>
      </c>
    </row>
    <row r="363" spans="1:21" ht="47.25" x14ac:dyDescent="0.25">
      <c r="A363" s="20" t="s">
        <v>102</v>
      </c>
      <c r="B363" s="20" t="s">
        <v>55</v>
      </c>
      <c r="C363" s="20"/>
      <c r="D363" s="20"/>
      <c r="E363" s="39" t="s">
        <v>742</v>
      </c>
      <c r="F363" s="24">
        <f>F364+F366</f>
        <v>379783.1</v>
      </c>
      <c r="G363" s="24">
        <f t="shared" ref="G363:K363" si="380">G364+G366</f>
        <v>373136.2</v>
      </c>
      <c r="H363" s="24">
        <f t="shared" si="380"/>
        <v>385883.7</v>
      </c>
      <c r="I363" s="24">
        <f t="shared" si="380"/>
        <v>-20872.3</v>
      </c>
      <c r="J363" s="24">
        <f t="shared" si="380"/>
        <v>-170.7</v>
      </c>
      <c r="K363" s="24">
        <f t="shared" si="380"/>
        <v>20197.899999999998</v>
      </c>
      <c r="L363" s="42">
        <f t="shared" si="366"/>
        <v>358910.8</v>
      </c>
      <c r="M363" s="42">
        <f t="shared" si="367"/>
        <v>372965.5</v>
      </c>
      <c r="N363" s="42">
        <f t="shared" si="368"/>
        <v>406081.60000000003</v>
      </c>
      <c r="O363" s="48">
        <f t="shared" ref="O363:P363" si="381">O364+O366</f>
        <v>0</v>
      </c>
      <c r="P363" s="48">
        <f t="shared" si="381"/>
        <v>0</v>
      </c>
      <c r="Q363" s="48">
        <f t="shared" ref="Q363" si="382">Q364+Q366</f>
        <v>0</v>
      </c>
      <c r="R363" s="45">
        <f t="shared" si="348"/>
        <v>358910.8</v>
      </c>
      <c r="S363" s="45">
        <f t="shared" si="349"/>
        <v>372965.5</v>
      </c>
      <c r="T363" s="45">
        <f t="shared" si="350"/>
        <v>406081.60000000003</v>
      </c>
      <c r="U363" s="48">
        <f t="shared" ref="U363" si="383">U364+U366</f>
        <v>0</v>
      </c>
    </row>
    <row r="364" spans="1:21" x14ac:dyDescent="0.25">
      <c r="A364" s="20" t="s">
        <v>102</v>
      </c>
      <c r="B364" s="20" t="s">
        <v>419</v>
      </c>
      <c r="C364" s="20"/>
      <c r="D364" s="20"/>
      <c r="E364" s="39" t="s">
        <v>743</v>
      </c>
      <c r="F364" s="24">
        <f>F365</f>
        <v>10516.1</v>
      </c>
      <c r="G364" s="24">
        <f t="shared" ref="G364:U364" si="384">G365</f>
        <v>10121.5</v>
      </c>
      <c r="H364" s="24">
        <f t="shared" si="384"/>
        <v>10849.5</v>
      </c>
      <c r="I364" s="24">
        <f t="shared" si="384"/>
        <v>-1189.2</v>
      </c>
      <c r="J364" s="24">
        <f t="shared" si="384"/>
        <v>-9.6999999999999993</v>
      </c>
      <c r="K364" s="24">
        <f t="shared" si="384"/>
        <v>1150.8</v>
      </c>
      <c r="L364" s="42">
        <f t="shared" si="366"/>
        <v>9326.9</v>
      </c>
      <c r="M364" s="42">
        <f t="shared" si="367"/>
        <v>10111.799999999999</v>
      </c>
      <c r="N364" s="42">
        <f t="shared" si="368"/>
        <v>12000.3</v>
      </c>
      <c r="O364" s="48">
        <f t="shared" si="384"/>
        <v>0</v>
      </c>
      <c r="P364" s="48">
        <f t="shared" si="384"/>
        <v>0</v>
      </c>
      <c r="Q364" s="48">
        <f t="shared" si="384"/>
        <v>0</v>
      </c>
      <c r="R364" s="45">
        <f t="shared" si="348"/>
        <v>9326.9</v>
      </c>
      <c r="S364" s="45">
        <f t="shared" si="349"/>
        <v>10111.799999999999</v>
      </c>
      <c r="T364" s="45">
        <f t="shared" si="350"/>
        <v>12000.3</v>
      </c>
      <c r="U364" s="48">
        <f t="shared" si="384"/>
        <v>0</v>
      </c>
    </row>
    <row r="365" spans="1:21" x14ac:dyDescent="0.25">
      <c r="A365" s="20" t="s">
        <v>102</v>
      </c>
      <c r="B365" s="20">
        <v>610</v>
      </c>
      <c r="C365" s="20" t="s">
        <v>98</v>
      </c>
      <c r="D365" s="20" t="s">
        <v>10</v>
      </c>
      <c r="E365" s="23" t="s">
        <v>774</v>
      </c>
      <c r="F365" s="24">
        <v>10516.1</v>
      </c>
      <c r="G365" s="24">
        <v>10121.5</v>
      </c>
      <c r="H365" s="24">
        <v>10849.5</v>
      </c>
      <c r="I365" s="24">
        <v>-1189.2</v>
      </c>
      <c r="J365" s="24">
        <v>-9.6999999999999993</v>
      </c>
      <c r="K365" s="24">
        <v>1150.8</v>
      </c>
      <c r="L365" s="42">
        <f t="shared" si="366"/>
        <v>9326.9</v>
      </c>
      <c r="M365" s="42">
        <f t="shared" si="367"/>
        <v>10111.799999999999</v>
      </c>
      <c r="N365" s="42">
        <f t="shared" si="368"/>
        <v>12000.3</v>
      </c>
      <c r="O365" s="48"/>
      <c r="P365" s="48"/>
      <c r="Q365" s="48"/>
      <c r="R365" s="45">
        <f t="shared" si="348"/>
        <v>9326.9</v>
      </c>
      <c r="S365" s="45">
        <f t="shared" si="349"/>
        <v>10111.799999999999</v>
      </c>
      <c r="T365" s="45">
        <f t="shared" si="350"/>
        <v>12000.3</v>
      </c>
      <c r="U365" s="48"/>
    </row>
    <row r="366" spans="1:21" x14ac:dyDescent="0.25">
      <c r="A366" s="20" t="s">
        <v>102</v>
      </c>
      <c r="B366" s="20" t="s">
        <v>420</v>
      </c>
      <c r="C366" s="20"/>
      <c r="D366" s="20"/>
      <c r="E366" s="23" t="s">
        <v>744</v>
      </c>
      <c r="F366" s="24">
        <f>F367</f>
        <v>369267</v>
      </c>
      <c r="G366" s="24">
        <f t="shared" ref="G366:U366" si="385">G367</f>
        <v>363014.7</v>
      </c>
      <c r="H366" s="24">
        <f t="shared" si="385"/>
        <v>375034.2</v>
      </c>
      <c r="I366" s="24">
        <f t="shared" si="385"/>
        <v>-19683.099999999999</v>
      </c>
      <c r="J366" s="24">
        <f t="shared" si="385"/>
        <v>-161</v>
      </c>
      <c r="K366" s="24">
        <f t="shared" si="385"/>
        <v>19047.099999999999</v>
      </c>
      <c r="L366" s="42">
        <f t="shared" si="366"/>
        <v>349583.9</v>
      </c>
      <c r="M366" s="42">
        <f t="shared" si="367"/>
        <v>362853.7</v>
      </c>
      <c r="N366" s="42">
        <f t="shared" si="368"/>
        <v>394081.3</v>
      </c>
      <c r="O366" s="48">
        <f t="shared" si="385"/>
        <v>0</v>
      </c>
      <c r="P366" s="48">
        <f t="shared" si="385"/>
        <v>0</v>
      </c>
      <c r="Q366" s="48">
        <f t="shared" si="385"/>
        <v>0</v>
      </c>
      <c r="R366" s="45">
        <f t="shared" si="348"/>
        <v>349583.9</v>
      </c>
      <c r="S366" s="45">
        <f t="shared" si="349"/>
        <v>362853.7</v>
      </c>
      <c r="T366" s="45">
        <f t="shared" si="350"/>
        <v>394081.3</v>
      </c>
      <c r="U366" s="48">
        <f t="shared" si="385"/>
        <v>0</v>
      </c>
    </row>
    <row r="367" spans="1:21" x14ac:dyDescent="0.25">
      <c r="A367" s="20" t="s">
        <v>102</v>
      </c>
      <c r="B367" s="20">
        <v>620</v>
      </c>
      <c r="C367" s="20" t="s">
        <v>98</v>
      </c>
      <c r="D367" s="20" t="s">
        <v>10</v>
      </c>
      <c r="E367" s="23" t="s">
        <v>774</v>
      </c>
      <c r="F367" s="24">
        <v>369267</v>
      </c>
      <c r="G367" s="24">
        <v>363014.7</v>
      </c>
      <c r="H367" s="24">
        <v>375034.2</v>
      </c>
      <c r="I367" s="24">
        <v>-19683.099999999999</v>
      </c>
      <c r="J367" s="24">
        <v>-161</v>
      </c>
      <c r="K367" s="24">
        <v>19047.099999999999</v>
      </c>
      <c r="L367" s="42">
        <f t="shared" si="366"/>
        <v>349583.9</v>
      </c>
      <c r="M367" s="42">
        <f t="shared" si="367"/>
        <v>362853.7</v>
      </c>
      <c r="N367" s="42">
        <f t="shared" si="368"/>
        <v>394081.3</v>
      </c>
      <c r="O367" s="48"/>
      <c r="P367" s="48"/>
      <c r="Q367" s="48"/>
      <c r="R367" s="45">
        <f t="shared" si="348"/>
        <v>349583.9</v>
      </c>
      <c r="S367" s="45">
        <f t="shared" si="349"/>
        <v>362853.7</v>
      </c>
      <c r="T367" s="45">
        <f t="shared" si="350"/>
        <v>394081.3</v>
      </c>
      <c r="U367" s="48"/>
    </row>
    <row r="368" spans="1:21" s="28" customFormat="1" ht="63" x14ac:dyDescent="0.25">
      <c r="A368" s="25" t="s">
        <v>107</v>
      </c>
      <c r="B368" s="25"/>
      <c r="C368" s="25"/>
      <c r="D368" s="25"/>
      <c r="E368" s="26" t="s">
        <v>485</v>
      </c>
      <c r="F368" s="27">
        <f>F369</f>
        <v>40650.5</v>
      </c>
      <c r="G368" s="27">
        <f t="shared" ref="G368:U369" si="386">G369</f>
        <v>78319.399999999994</v>
      </c>
      <c r="H368" s="27">
        <f t="shared" si="386"/>
        <v>50000</v>
      </c>
      <c r="I368" s="27">
        <f t="shared" si="386"/>
        <v>0</v>
      </c>
      <c r="J368" s="27">
        <f t="shared" si="386"/>
        <v>0</v>
      </c>
      <c r="K368" s="27">
        <f t="shared" si="386"/>
        <v>0</v>
      </c>
      <c r="L368" s="42">
        <f t="shared" si="366"/>
        <v>40650.5</v>
      </c>
      <c r="M368" s="42">
        <f t="shared" si="367"/>
        <v>78319.399999999994</v>
      </c>
      <c r="N368" s="42">
        <f t="shared" si="368"/>
        <v>50000</v>
      </c>
      <c r="O368" s="49">
        <f t="shared" si="386"/>
        <v>0</v>
      </c>
      <c r="P368" s="49">
        <f t="shared" si="386"/>
        <v>0</v>
      </c>
      <c r="Q368" s="49">
        <f t="shared" si="386"/>
        <v>0</v>
      </c>
      <c r="R368" s="55">
        <f t="shared" si="348"/>
        <v>40650.5</v>
      </c>
      <c r="S368" s="45">
        <f t="shared" si="349"/>
        <v>78319.399999999994</v>
      </c>
      <c r="T368" s="45">
        <f t="shared" si="350"/>
        <v>50000</v>
      </c>
      <c r="U368" s="49">
        <f t="shared" si="386"/>
        <v>0</v>
      </c>
    </row>
    <row r="369" spans="1:21" ht="78.75" x14ac:dyDescent="0.25">
      <c r="A369" s="20" t="s">
        <v>87</v>
      </c>
      <c r="B369" s="20"/>
      <c r="C369" s="20"/>
      <c r="D369" s="20"/>
      <c r="E369" s="23" t="s">
        <v>486</v>
      </c>
      <c r="F369" s="24">
        <f>F370</f>
        <v>40650.5</v>
      </c>
      <c r="G369" s="24">
        <f t="shared" si="386"/>
        <v>78319.399999999994</v>
      </c>
      <c r="H369" s="24">
        <f t="shared" si="386"/>
        <v>50000</v>
      </c>
      <c r="I369" s="24">
        <f t="shared" si="386"/>
        <v>0</v>
      </c>
      <c r="J369" s="24">
        <f t="shared" si="386"/>
        <v>0</v>
      </c>
      <c r="K369" s="24">
        <f t="shared" si="386"/>
        <v>0</v>
      </c>
      <c r="L369" s="42">
        <f t="shared" si="366"/>
        <v>40650.5</v>
      </c>
      <c r="M369" s="42">
        <f t="shared" si="367"/>
        <v>78319.399999999994</v>
      </c>
      <c r="N369" s="42">
        <f t="shared" si="368"/>
        <v>50000</v>
      </c>
      <c r="O369" s="48">
        <f t="shared" si="386"/>
        <v>0</v>
      </c>
      <c r="P369" s="48">
        <f t="shared" si="386"/>
        <v>0</v>
      </c>
      <c r="Q369" s="48">
        <f t="shared" si="386"/>
        <v>0</v>
      </c>
      <c r="R369" s="45">
        <f t="shared" si="348"/>
        <v>40650.5</v>
      </c>
      <c r="S369" s="45">
        <f t="shared" si="349"/>
        <v>78319.399999999994</v>
      </c>
      <c r="T369" s="45">
        <f t="shared" si="350"/>
        <v>50000</v>
      </c>
      <c r="U369" s="48">
        <f t="shared" si="386"/>
        <v>0</v>
      </c>
    </row>
    <row r="370" spans="1:21" ht="47.25" x14ac:dyDescent="0.25">
      <c r="A370" s="20" t="s">
        <v>87</v>
      </c>
      <c r="B370" s="20" t="s">
        <v>55</v>
      </c>
      <c r="C370" s="20"/>
      <c r="D370" s="20"/>
      <c r="E370" s="39" t="s">
        <v>742</v>
      </c>
      <c r="F370" s="24">
        <f>F371+F373</f>
        <v>40650.5</v>
      </c>
      <c r="G370" s="24">
        <f t="shared" ref="G370:K370" si="387">G371+G373</f>
        <v>78319.399999999994</v>
      </c>
      <c r="H370" s="24">
        <f t="shared" si="387"/>
        <v>50000</v>
      </c>
      <c r="I370" s="24">
        <f t="shared" si="387"/>
        <v>0</v>
      </c>
      <c r="J370" s="24">
        <f t="shared" si="387"/>
        <v>0</v>
      </c>
      <c r="K370" s="24">
        <f t="shared" si="387"/>
        <v>0</v>
      </c>
      <c r="L370" s="42">
        <f t="shared" si="366"/>
        <v>40650.5</v>
      </c>
      <c r="M370" s="42">
        <f t="shared" si="367"/>
        <v>78319.399999999994</v>
      </c>
      <c r="N370" s="42">
        <f t="shared" si="368"/>
        <v>50000</v>
      </c>
      <c r="O370" s="48">
        <f t="shared" ref="O370:P370" si="388">O371+O373</f>
        <v>0</v>
      </c>
      <c r="P370" s="48">
        <f t="shared" si="388"/>
        <v>0</v>
      </c>
      <c r="Q370" s="48">
        <f t="shared" ref="Q370" si="389">Q371+Q373</f>
        <v>0</v>
      </c>
      <c r="R370" s="45">
        <f t="shared" si="348"/>
        <v>40650.5</v>
      </c>
      <c r="S370" s="45">
        <f t="shared" si="349"/>
        <v>78319.399999999994</v>
      </c>
      <c r="T370" s="45">
        <f t="shared" si="350"/>
        <v>50000</v>
      </c>
      <c r="U370" s="48">
        <f t="shared" ref="U370" si="390">U371+U373</f>
        <v>0</v>
      </c>
    </row>
    <row r="371" spans="1:21" x14ac:dyDescent="0.25">
      <c r="A371" s="20" t="s">
        <v>87</v>
      </c>
      <c r="B371" s="20" t="s">
        <v>419</v>
      </c>
      <c r="C371" s="20"/>
      <c r="D371" s="20"/>
      <c r="E371" s="39" t="s">
        <v>743</v>
      </c>
      <c r="F371" s="24">
        <f>F372</f>
        <v>1810</v>
      </c>
      <c r="G371" s="24">
        <f t="shared" ref="G371:U371" si="391">G372</f>
        <v>2000</v>
      </c>
      <c r="H371" s="24">
        <f t="shared" si="391"/>
        <v>3221</v>
      </c>
      <c r="I371" s="24">
        <f t="shared" si="391"/>
        <v>0</v>
      </c>
      <c r="J371" s="24">
        <f t="shared" si="391"/>
        <v>0</v>
      </c>
      <c r="K371" s="24">
        <f t="shared" si="391"/>
        <v>0</v>
      </c>
      <c r="L371" s="42">
        <f t="shared" si="366"/>
        <v>1810</v>
      </c>
      <c r="M371" s="42">
        <f t="shared" si="367"/>
        <v>2000</v>
      </c>
      <c r="N371" s="42">
        <f t="shared" si="368"/>
        <v>3221</v>
      </c>
      <c r="O371" s="48">
        <f t="shared" si="391"/>
        <v>0</v>
      </c>
      <c r="P371" s="48">
        <f t="shared" si="391"/>
        <v>0</v>
      </c>
      <c r="Q371" s="48">
        <f t="shared" si="391"/>
        <v>0</v>
      </c>
      <c r="R371" s="45">
        <f t="shared" si="348"/>
        <v>1810</v>
      </c>
      <c r="S371" s="45">
        <f t="shared" si="349"/>
        <v>2000</v>
      </c>
      <c r="T371" s="45">
        <f t="shared" si="350"/>
        <v>3221</v>
      </c>
      <c r="U371" s="48">
        <f t="shared" si="391"/>
        <v>0</v>
      </c>
    </row>
    <row r="372" spans="1:21" x14ac:dyDescent="0.25">
      <c r="A372" s="20" t="s">
        <v>87</v>
      </c>
      <c r="B372" s="20">
        <v>610</v>
      </c>
      <c r="C372" s="20" t="s">
        <v>98</v>
      </c>
      <c r="D372" s="20" t="s">
        <v>10</v>
      </c>
      <c r="E372" s="23" t="s">
        <v>774</v>
      </c>
      <c r="F372" s="24">
        <v>1810</v>
      </c>
      <c r="G372" s="24">
        <v>2000</v>
      </c>
      <c r="H372" s="24">
        <v>3221</v>
      </c>
      <c r="I372" s="24"/>
      <c r="J372" s="24"/>
      <c r="K372" s="24"/>
      <c r="L372" s="42">
        <f t="shared" si="366"/>
        <v>1810</v>
      </c>
      <c r="M372" s="42">
        <f t="shared" si="367"/>
        <v>2000</v>
      </c>
      <c r="N372" s="42">
        <f t="shared" si="368"/>
        <v>3221</v>
      </c>
      <c r="O372" s="48"/>
      <c r="P372" s="48"/>
      <c r="Q372" s="48"/>
      <c r="R372" s="45">
        <f t="shared" si="348"/>
        <v>1810</v>
      </c>
      <c r="S372" s="45">
        <f t="shared" si="349"/>
        <v>2000</v>
      </c>
      <c r="T372" s="45">
        <f t="shared" si="350"/>
        <v>3221</v>
      </c>
      <c r="U372" s="48"/>
    </row>
    <row r="373" spans="1:21" x14ac:dyDescent="0.25">
      <c r="A373" s="20" t="s">
        <v>87</v>
      </c>
      <c r="B373" s="20" t="s">
        <v>420</v>
      </c>
      <c r="C373" s="20"/>
      <c r="D373" s="20"/>
      <c r="E373" s="23" t="s">
        <v>744</v>
      </c>
      <c r="F373" s="24">
        <f>F374+F375+F376</f>
        <v>38840.5</v>
      </c>
      <c r="G373" s="24">
        <f t="shared" ref="G373:K373" si="392">G374+G375+G376</f>
        <v>76319.399999999994</v>
      </c>
      <c r="H373" s="24">
        <f t="shared" si="392"/>
        <v>46779</v>
      </c>
      <c r="I373" s="24">
        <f t="shared" si="392"/>
        <v>0</v>
      </c>
      <c r="J373" s="24">
        <f t="shared" si="392"/>
        <v>0</v>
      </c>
      <c r="K373" s="24">
        <f t="shared" si="392"/>
        <v>0</v>
      </c>
      <c r="L373" s="42">
        <f t="shared" si="366"/>
        <v>38840.5</v>
      </c>
      <c r="M373" s="42">
        <f t="shared" si="367"/>
        <v>76319.399999999994</v>
      </c>
      <c r="N373" s="42">
        <f t="shared" si="368"/>
        <v>46779</v>
      </c>
      <c r="O373" s="48">
        <f t="shared" ref="O373:P373" si="393">O374+O375+O376</f>
        <v>0</v>
      </c>
      <c r="P373" s="48">
        <f t="shared" si="393"/>
        <v>0</v>
      </c>
      <c r="Q373" s="48">
        <f t="shared" ref="Q373" si="394">Q374+Q375+Q376</f>
        <v>0</v>
      </c>
      <c r="R373" s="45">
        <f t="shared" si="348"/>
        <v>38840.5</v>
      </c>
      <c r="S373" s="45">
        <f t="shared" si="349"/>
        <v>76319.399999999994</v>
      </c>
      <c r="T373" s="45">
        <f t="shared" si="350"/>
        <v>46779</v>
      </c>
      <c r="U373" s="48">
        <f t="shared" ref="U373" si="395">U374+U375+U376</f>
        <v>0</v>
      </c>
    </row>
    <row r="374" spans="1:21" x14ac:dyDescent="0.25">
      <c r="A374" s="20" t="s">
        <v>87</v>
      </c>
      <c r="B374" s="20">
        <v>620</v>
      </c>
      <c r="C374" s="20" t="s">
        <v>12</v>
      </c>
      <c r="D374" s="20" t="s">
        <v>73</v>
      </c>
      <c r="E374" s="23" t="s">
        <v>771</v>
      </c>
      <c r="F374" s="24">
        <v>9996</v>
      </c>
      <c r="G374" s="24">
        <v>13639.2</v>
      </c>
      <c r="H374" s="24">
        <v>2195</v>
      </c>
      <c r="I374" s="24"/>
      <c r="J374" s="24"/>
      <c r="K374" s="24"/>
      <c r="L374" s="42">
        <f t="shared" si="366"/>
        <v>9996</v>
      </c>
      <c r="M374" s="42">
        <f t="shared" si="367"/>
        <v>13639.2</v>
      </c>
      <c r="N374" s="42">
        <f t="shared" si="368"/>
        <v>2195</v>
      </c>
      <c r="O374" s="48"/>
      <c r="P374" s="48"/>
      <c r="Q374" s="48"/>
      <c r="R374" s="45">
        <f t="shared" si="348"/>
        <v>9996</v>
      </c>
      <c r="S374" s="45">
        <f t="shared" si="349"/>
        <v>13639.2</v>
      </c>
      <c r="T374" s="45">
        <f t="shared" si="350"/>
        <v>2195</v>
      </c>
      <c r="U374" s="48"/>
    </row>
    <row r="375" spans="1:21" x14ac:dyDescent="0.25">
      <c r="A375" s="20" t="s">
        <v>87</v>
      </c>
      <c r="B375" s="20">
        <v>620</v>
      </c>
      <c r="C375" s="20" t="s">
        <v>12</v>
      </c>
      <c r="D375" s="20" t="s">
        <v>12</v>
      </c>
      <c r="E375" s="23" t="s">
        <v>772</v>
      </c>
      <c r="F375" s="24">
        <v>409</v>
      </c>
      <c r="G375" s="24">
        <v>6528</v>
      </c>
      <c r="H375" s="24">
        <v>3983</v>
      </c>
      <c r="I375" s="24"/>
      <c r="J375" s="24"/>
      <c r="K375" s="24"/>
      <c r="L375" s="42">
        <f t="shared" si="366"/>
        <v>409</v>
      </c>
      <c r="M375" s="42">
        <f t="shared" si="367"/>
        <v>6528</v>
      </c>
      <c r="N375" s="42">
        <f t="shared" si="368"/>
        <v>3983</v>
      </c>
      <c r="O375" s="48"/>
      <c r="P375" s="48"/>
      <c r="Q375" s="48"/>
      <c r="R375" s="45">
        <f t="shared" si="348"/>
        <v>409</v>
      </c>
      <c r="S375" s="45">
        <f t="shared" si="349"/>
        <v>6528</v>
      </c>
      <c r="T375" s="45">
        <f t="shared" si="350"/>
        <v>3983</v>
      </c>
      <c r="U375" s="48"/>
    </row>
    <row r="376" spans="1:21" x14ac:dyDescent="0.25">
      <c r="A376" s="20" t="s">
        <v>87</v>
      </c>
      <c r="B376" s="20">
        <v>620</v>
      </c>
      <c r="C376" s="20" t="s">
        <v>98</v>
      </c>
      <c r="D376" s="20" t="s">
        <v>10</v>
      </c>
      <c r="E376" s="23" t="s">
        <v>774</v>
      </c>
      <c r="F376" s="24">
        <v>28435.5</v>
      </c>
      <c r="G376" s="24">
        <v>56152.2</v>
      </c>
      <c r="H376" s="24">
        <v>40601</v>
      </c>
      <c r="I376" s="24"/>
      <c r="J376" s="24"/>
      <c r="K376" s="24"/>
      <c r="L376" s="42">
        <f t="shared" si="366"/>
        <v>28435.5</v>
      </c>
      <c r="M376" s="42">
        <f t="shared" si="367"/>
        <v>56152.2</v>
      </c>
      <c r="N376" s="42">
        <f t="shared" si="368"/>
        <v>40601</v>
      </c>
      <c r="O376" s="48"/>
      <c r="P376" s="48"/>
      <c r="Q376" s="48"/>
      <c r="R376" s="45">
        <f t="shared" si="348"/>
        <v>28435.5</v>
      </c>
      <c r="S376" s="45">
        <f t="shared" si="349"/>
        <v>56152.2</v>
      </c>
      <c r="T376" s="45">
        <f t="shared" si="350"/>
        <v>40601</v>
      </c>
      <c r="U376" s="48"/>
    </row>
    <row r="377" spans="1:21" s="28" customFormat="1" ht="31.5" x14ac:dyDescent="0.25">
      <c r="A377" s="25" t="s">
        <v>108</v>
      </c>
      <c r="B377" s="25"/>
      <c r="C377" s="25"/>
      <c r="D377" s="25"/>
      <c r="E377" s="26" t="s">
        <v>487</v>
      </c>
      <c r="F377" s="27">
        <f>F378+F382+F389+F393</f>
        <v>272124.40000000002</v>
      </c>
      <c r="G377" s="27">
        <f t="shared" ref="G377:K377" si="396">G378+G382+G389+G393</f>
        <v>267131.10000000003</v>
      </c>
      <c r="H377" s="27">
        <f t="shared" si="396"/>
        <v>284064.7</v>
      </c>
      <c r="I377" s="27">
        <f t="shared" si="396"/>
        <v>-16549.5</v>
      </c>
      <c r="J377" s="27">
        <f t="shared" si="396"/>
        <v>12070.2</v>
      </c>
      <c r="K377" s="27">
        <f t="shared" si="396"/>
        <v>25695.599999999999</v>
      </c>
      <c r="L377" s="42">
        <f t="shared" si="366"/>
        <v>255574.90000000002</v>
      </c>
      <c r="M377" s="42">
        <f t="shared" si="367"/>
        <v>279201.30000000005</v>
      </c>
      <c r="N377" s="42">
        <f t="shared" si="368"/>
        <v>309760.3</v>
      </c>
      <c r="O377" s="49">
        <f t="shared" ref="O377:P377" si="397">O378+O382+O389+O393</f>
        <v>0</v>
      </c>
      <c r="P377" s="49">
        <f t="shared" si="397"/>
        <v>0</v>
      </c>
      <c r="Q377" s="49">
        <f t="shared" ref="Q377" si="398">Q378+Q382+Q389+Q393</f>
        <v>0</v>
      </c>
      <c r="R377" s="55">
        <f t="shared" si="348"/>
        <v>255574.90000000002</v>
      </c>
      <c r="S377" s="45">
        <f t="shared" si="349"/>
        <v>279201.30000000005</v>
      </c>
      <c r="T377" s="45">
        <f t="shared" si="350"/>
        <v>309760.3</v>
      </c>
      <c r="U377" s="49">
        <f t="shared" ref="U377" si="399">U378+U382+U389+U393</f>
        <v>0</v>
      </c>
    </row>
    <row r="378" spans="1:21" ht="78.75" x14ac:dyDescent="0.25">
      <c r="A378" s="20" t="s">
        <v>88</v>
      </c>
      <c r="B378" s="20"/>
      <c r="C378" s="20"/>
      <c r="D378" s="20"/>
      <c r="E378" s="23" t="s">
        <v>434</v>
      </c>
      <c r="F378" s="24">
        <f>F379</f>
        <v>265355.40000000002</v>
      </c>
      <c r="G378" s="24">
        <f t="shared" ref="G378:U380" si="400">G379</f>
        <v>259710.7</v>
      </c>
      <c r="H378" s="24">
        <f t="shared" si="400"/>
        <v>276949</v>
      </c>
      <c r="I378" s="24">
        <f t="shared" si="400"/>
        <v>-16530.8</v>
      </c>
      <c r="J378" s="24">
        <f t="shared" si="400"/>
        <v>12079.6</v>
      </c>
      <c r="K378" s="24">
        <f t="shared" si="400"/>
        <v>25705</v>
      </c>
      <c r="L378" s="42">
        <f t="shared" si="366"/>
        <v>248824.60000000003</v>
      </c>
      <c r="M378" s="42">
        <f t="shared" si="367"/>
        <v>271790.3</v>
      </c>
      <c r="N378" s="42">
        <f t="shared" si="368"/>
        <v>302654</v>
      </c>
      <c r="O378" s="48">
        <f t="shared" si="400"/>
        <v>0</v>
      </c>
      <c r="P378" s="48">
        <f t="shared" si="400"/>
        <v>0</v>
      </c>
      <c r="Q378" s="48">
        <f t="shared" si="400"/>
        <v>0</v>
      </c>
      <c r="R378" s="45">
        <f t="shared" si="348"/>
        <v>248824.60000000003</v>
      </c>
      <c r="S378" s="45">
        <f t="shared" si="349"/>
        <v>271790.3</v>
      </c>
      <c r="T378" s="45">
        <f t="shared" si="350"/>
        <v>302654</v>
      </c>
      <c r="U378" s="48">
        <f t="shared" si="400"/>
        <v>0</v>
      </c>
    </row>
    <row r="379" spans="1:21" ht="47.25" x14ac:dyDescent="0.25">
      <c r="A379" s="20" t="s">
        <v>88</v>
      </c>
      <c r="B379" s="20" t="s">
        <v>55</v>
      </c>
      <c r="C379" s="20"/>
      <c r="D379" s="20"/>
      <c r="E379" s="39" t="s">
        <v>742</v>
      </c>
      <c r="F379" s="24">
        <f>F380</f>
        <v>265355.40000000002</v>
      </c>
      <c r="G379" s="24">
        <f t="shared" si="400"/>
        <v>259710.7</v>
      </c>
      <c r="H379" s="24">
        <f t="shared" si="400"/>
        <v>276949</v>
      </c>
      <c r="I379" s="24">
        <f t="shared" si="400"/>
        <v>-16530.8</v>
      </c>
      <c r="J379" s="24">
        <f t="shared" si="400"/>
        <v>12079.6</v>
      </c>
      <c r="K379" s="24">
        <f t="shared" si="400"/>
        <v>25705</v>
      </c>
      <c r="L379" s="42">
        <f t="shared" si="366"/>
        <v>248824.60000000003</v>
      </c>
      <c r="M379" s="42">
        <f t="shared" si="367"/>
        <v>271790.3</v>
      </c>
      <c r="N379" s="42">
        <f t="shared" si="368"/>
        <v>302654</v>
      </c>
      <c r="O379" s="48">
        <f t="shared" si="400"/>
        <v>0</v>
      </c>
      <c r="P379" s="48">
        <f t="shared" si="400"/>
        <v>0</v>
      </c>
      <c r="Q379" s="48">
        <f t="shared" si="400"/>
        <v>0</v>
      </c>
      <c r="R379" s="45">
        <f t="shared" si="348"/>
        <v>248824.60000000003</v>
      </c>
      <c r="S379" s="45">
        <f t="shared" si="349"/>
        <v>271790.3</v>
      </c>
      <c r="T379" s="45">
        <f t="shared" si="350"/>
        <v>302654</v>
      </c>
      <c r="U379" s="48">
        <f t="shared" si="400"/>
        <v>0</v>
      </c>
    </row>
    <row r="380" spans="1:21" x14ac:dyDescent="0.25">
      <c r="A380" s="20" t="s">
        <v>88</v>
      </c>
      <c r="B380" s="20" t="s">
        <v>420</v>
      </c>
      <c r="C380" s="20"/>
      <c r="D380" s="20"/>
      <c r="E380" s="23" t="s">
        <v>744</v>
      </c>
      <c r="F380" s="24">
        <f>F381</f>
        <v>265355.40000000002</v>
      </c>
      <c r="G380" s="24">
        <f t="shared" si="400"/>
        <v>259710.7</v>
      </c>
      <c r="H380" s="24">
        <f t="shared" si="400"/>
        <v>276949</v>
      </c>
      <c r="I380" s="24">
        <f t="shared" si="400"/>
        <v>-16530.8</v>
      </c>
      <c r="J380" s="24">
        <f t="shared" si="400"/>
        <v>12079.6</v>
      </c>
      <c r="K380" s="24">
        <f t="shared" si="400"/>
        <v>25705</v>
      </c>
      <c r="L380" s="42">
        <f t="shared" si="366"/>
        <v>248824.60000000003</v>
      </c>
      <c r="M380" s="42">
        <f t="shared" si="367"/>
        <v>271790.3</v>
      </c>
      <c r="N380" s="42">
        <f t="shared" si="368"/>
        <v>302654</v>
      </c>
      <c r="O380" s="48">
        <f t="shared" si="400"/>
        <v>0</v>
      </c>
      <c r="P380" s="48">
        <f t="shared" si="400"/>
        <v>0</v>
      </c>
      <c r="Q380" s="48">
        <f t="shared" si="400"/>
        <v>0</v>
      </c>
      <c r="R380" s="45">
        <f t="shared" si="348"/>
        <v>248824.60000000003</v>
      </c>
      <c r="S380" s="45">
        <f t="shared" si="349"/>
        <v>271790.3</v>
      </c>
      <c r="T380" s="45">
        <f t="shared" si="350"/>
        <v>302654</v>
      </c>
      <c r="U380" s="48">
        <f t="shared" si="400"/>
        <v>0</v>
      </c>
    </row>
    <row r="381" spans="1:21" x14ac:dyDescent="0.25">
      <c r="A381" s="20" t="s">
        <v>88</v>
      </c>
      <c r="B381" s="20">
        <v>620</v>
      </c>
      <c r="C381" s="20" t="s">
        <v>12</v>
      </c>
      <c r="D381" s="20" t="s">
        <v>73</v>
      </c>
      <c r="E381" s="23" t="s">
        <v>771</v>
      </c>
      <c r="F381" s="24">
        <v>265355.40000000002</v>
      </c>
      <c r="G381" s="24">
        <v>259710.7</v>
      </c>
      <c r="H381" s="24">
        <v>276949</v>
      </c>
      <c r="I381" s="24">
        <v>-16530.8</v>
      </c>
      <c r="J381" s="24">
        <v>12079.6</v>
      </c>
      <c r="K381" s="24">
        <v>25705</v>
      </c>
      <c r="L381" s="42">
        <f t="shared" si="366"/>
        <v>248824.60000000003</v>
      </c>
      <c r="M381" s="42">
        <f t="shared" si="367"/>
        <v>271790.3</v>
      </c>
      <c r="N381" s="42">
        <f t="shared" si="368"/>
        <v>302654</v>
      </c>
      <c r="O381" s="48"/>
      <c r="P381" s="48"/>
      <c r="Q381" s="48"/>
      <c r="R381" s="45">
        <f t="shared" si="348"/>
        <v>248824.60000000003</v>
      </c>
      <c r="S381" s="45">
        <f t="shared" si="349"/>
        <v>271790.3</v>
      </c>
      <c r="T381" s="45">
        <f t="shared" si="350"/>
        <v>302654</v>
      </c>
      <c r="U381" s="48"/>
    </row>
    <row r="382" spans="1:21" ht="78.75" x14ac:dyDescent="0.25">
      <c r="A382" s="20" t="s">
        <v>94</v>
      </c>
      <c r="B382" s="20"/>
      <c r="C382" s="20"/>
      <c r="D382" s="20"/>
      <c r="E382" s="23" t="s">
        <v>488</v>
      </c>
      <c r="F382" s="24">
        <f>F383+F386</f>
        <v>1587</v>
      </c>
      <c r="G382" s="24">
        <f t="shared" ref="G382:K382" si="401">G383+G386</f>
        <v>2335</v>
      </c>
      <c r="H382" s="24">
        <f t="shared" si="401"/>
        <v>2058</v>
      </c>
      <c r="I382" s="24">
        <f t="shared" si="401"/>
        <v>0</v>
      </c>
      <c r="J382" s="24">
        <f t="shared" si="401"/>
        <v>0</v>
      </c>
      <c r="K382" s="24">
        <f t="shared" si="401"/>
        <v>0</v>
      </c>
      <c r="L382" s="42">
        <f t="shared" si="366"/>
        <v>1587</v>
      </c>
      <c r="M382" s="42">
        <f t="shared" si="367"/>
        <v>2335</v>
      </c>
      <c r="N382" s="42">
        <f t="shared" si="368"/>
        <v>2058</v>
      </c>
      <c r="O382" s="48">
        <f t="shared" ref="O382:P382" si="402">O383+O386</f>
        <v>0</v>
      </c>
      <c r="P382" s="48">
        <f t="shared" si="402"/>
        <v>0</v>
      </c>
      <c r="Q382" s="48">
        <f t="shared" ref="Q382" si="403">Q383+Q386</f>
        <v>0</v>
      </c>
      <c r="R382" s="45">
        <f t="shared" si="348"/>
        <v>1587</v>
      </c>
      <c r="S382" s="45">
        <f t="shared" si="349"/>
        <v>2335</v>
      </c>
      <c r="T382" s="45">
        <f t="shared" si="350"/>
        <v>2058</v>
      </c>
      <c r="U382" s="48">
        <f t="shared" ref="U382" si="404">U383+U386</f>
        <v>0</v>
      </c>
    </row>
    <row r="383" spans="1:21" ht="31.5" x14ac:dyDescent="0.25">
      <c r="A383" s="20" t="s">
        <v>94</v>
      </c>
      <c r="B383" s="20" t="s">
        <v>6</v>
      </c>
      <c r="C383" s="20"/>
      <c r="D383" s="20"/>
      <c r="E383" s="23" t="s">
        <v>733</v>
      </c>
      <c r="F383" s="24">
        <f>F384</f>
        <v>220</v>
      </c>
      <c r="G383" s="24">
        <f t="shared" ref="G383:U384" si="405">G384</f>
        <v>225</v>
      </c>
      <c r="H383" s="24">
        <f t="shared" si="405"/>
        <v>225</v>
      </c>
      <c r="I383" s="24">
        <f t="shared" si="405"/>
        <v>0</v>
      </c>
      <c r="J383" s="24">
        <f t="shared" si="405"/>
        <v>0</v>
      </c>
      <c r="K383" s="24">
        <f t="shared" si="405"/>
        <v>0</v>
      </c>
      <c r="L383" s="42">
        <f t="shared" si="366"/>
        <v>220</v>
      </c>
      <c r="M383" s="42">
        <f t="shared" si="367"/>
        <v>225</v>
      </c>
      <c r="N383" s="42">
        <f t="shared" si="368"/>
        <v>225</v>
      </c>
      <c r="O383" s="48">
        <f t="shared" si="405"/>
        <v>0</v>
      </c>
      <c r="P383" s="48">
        <f t="shared" si="405"/>
        <v>0</v>
      </c>
      <c r="Q383" s="48">
        <f t="shared" si="405"/>
        <v>0</v>
      </c>
      <c r="R383" s="45">
        <f t="shared" si="348"/>
        <v>220</v>
      </c>
      <c r="S383" s="45">
        <f t="shared" si="349"/>
        <v>225</v>
      </c>
      <c r="T383" s="45">
        <f t="shared" si="350"/>
        <v>225</v>
      </c>
      <c r="U383" s="48">
        <f t="shared" si="405"/>
        <v>0</v>
      </c>
    </row>
    <row r="384" spans="1:21" ht="47.25" x14ac:dyDescent="0.25">
      <c r="A384" s="20" t="s">
        <v>94</v>
      </c>
      <c r="B384" s="20" t="s">
        <v>167</v>
      </c>
      <c r="C384" s="20"/>
      <c r="D384" s="20"/>
      <c r="E384" s="23" t="s">
        <v>734</v>
      </c>
      <c r="F384" s="24">
        <f>F385</f>
        <v>220</v>
      </c>
      <c r="G384" s="24">
        <f t="shared" si="405"/>
        <v>225</v>
      </c>
      <c r="H384" s="24">
        <f t="shared" si="405"/>
        <v>225</v>
      </c>
      <c r="I384" s="24">
        <f t="shared" si="405"/>
        <v>0</v>
      </c>
      <c r="J384" s="24">
        <f t="shared" si="405"/>
        <v>0</v>
      </c>
      <c r="K384" s="24">
        <f t="shared" si="405"/>
        <v>0</v>
      </c>
      <c r="L384" s="42">
        <f t="shared" si="366"/>
        <v>220</v>
      </c>
      <c r="M384" s="42">
        <f t="shared" si="367"/>
        <v>225</v>
      </c>
      <c r="N384" s="42">
        <f t="shared" si="368"/>
        <v>225</v>
      </c>
      <c r="O384" s="48">
        <f t="shared" si="405"/>
        <v>0</v>
      </c>
      <c r="P384" s="48">
        <f t="shared" si="405"/>
        <v>0</v>
      </c>
      <c r="Q384" s="48">
        <f t="shared" si="405"/>
        <v>0</v>
      </c>
      <c r="R384" s="45">
        <f t="shared" si="348"/>
        <v>220</v>
      </c>
      <c r="S384" s="45">
        <f t="shared" si="349"/>
        <v>225</v>
      </c>
      <c r="T384" s="45">
        <f t="shared" si="350"/>
        <v>225</v>
      </c>
      <c r="U384" s="48">
        <f t="shared" si="405"/>
        <v>0</v>
      </c>
    </row>
    <row r="385" spans="1:21" x14ac:dyDescent="0.25">
      <c r="A385" s="20" t="s">
        <v>94</v>
      </c>
      <c r="B385" s="20">
        <v>240</v>
      </c>
      <c r="C385" s="20" t="s">
        <v>12</v>
      </c>
      <c r="D385" s="20" t="s">
        <v>71</v>
      </c>
      <c r="E385" s="23" t="s">
        <v>773</v>
      </c>
      <c r="F385" s="24">
        <v>220</v>
      </c>
      <c r="G385" s="24">
        <v>225</v>
      </c>
      <c r="H385" s="24">
        <v>225</v>
      </c>
      <c r="I385" s="24"/>
      <c r="J385" s="24"/>
      <c r="K385" s="24"/>
      <c r="L385" s="42">
        <f t="shared" si="366"/>
        <v>220</v>
      </c>
      <c r="M385" s="42">
        <f t="shared" si="367"/>
        <v>225</v>
      </c>
      <c r="N385" s="42">
        <f t="shared" si="368"/>
        <v>225</v>
      </c>
      <c r="O385" s="48"/>
      <c r="P385" s="48"/>
      <c r="Q385" s="48"/>
      <c r="R385" s="45">
        <f t="shared" si="348"/>
        <v>220</v>
      </c>
      <c r="S385" s="45">
        <f t="shared" si="349"/>
        <v>225</v>
      </c>
      <c r="T385" s="45">
        <f t="shared" si="350"/>
        <v>225</v>
      </c>
      <c r="U385" s="48"/>
    </row>
    <row r="386" spans="1:21" ht="47.25" x14ac:dyDescent="0.25">
      <c r="A386" s="20" t="s">
        <v>94</v>
      </c>
      <c r="B386" s="20" t="s">
        <v>55</v>
      </c>
      <c r="C386" s="20"/>
      <c r="D386" s="20"/>
      <c r="E386" s="39" t="s">
        <v>742</v>
      </c>
      <c r="F386" s="24">
        <f>F387</f>
        <v>1367</v>
      </c>
      <c r="G386" s="24">
        <f t="shared" ref="G386:U387" si="406">G387</f>
        <v>2110</v>
      </c>
      <c r="H386" s="24">
        <f t="shared" si="406"/>
        <v>1833</v>
      </c>
      <c r="I386" s="24">
        <f t="shared" si="406"/>
        <v>0</v>
      </c>
      <c r="J386" s="24">
        <f t="shared" si="406"/>
        <v>0</v>
      </c>
      <c r="K386" s="24">
        <f t="shared" si="406"/>
        <v>0</v>
      </c>
      <c r="L386" s="42">
        <f t="shared" si="366"/>
        <v>1367</v>
      </c>
      <c r="M386" s="42">
        <f t="shared" si="367"/>
        <v>2110</v>
      </c>
      <c r="N386" s="42">
        <f t="shared" si="368"/>
        <v>1833</v>
      </c>
      <c r="O386" s="48">
        <f t="shared" si="406"/>
        <v>0</v>
      </c>
      <c r="P386" s="48">
        <f t="shared" si="406"/>
        <v>0</v>
      </c>
      <c r="Q386" s="48">
        <f t="shared" si="406"/>
        <v>0</v>
      </c>
      <c r="R386" s="45">
        <f t="shared" si="348"/>
        <v>1367</v>
      </c>
      <c r="S386" s="45">
        <f t="shared" si="349"/>
        <v>2110</v>
      </c>
      <c r="T386" s="45">
        <f t="shared" si="350"/>
        <v>1833</v>
      </c>
      <c r="U386" s="48">
        <f t="shared" si="406"/>
        <v>0</v>
      </c>
    </row>
    <row r="387" spans="1:21" x14ac:dyDescent="0.25">
      <c r="A387" s="20" t="s">
        <v>94</v>
      </c>
      <c r="B387" s="20" t="s">
        <v>420</v>
      </c>
      <c r="C387" s="20"/>
      <c r="D387" s="20"/>
      <c r="E387" s="23" t="s">
        <v>744</v>
      </c>
      <c r="F387" s="24">
        <f>F388</f>
        <v>1367</v>
      </c>
      <c r="G387" s="24">
        <f t="shared" si="406"/>
        <v>2110</v>
      </c>
      <c r="H387" s="24">
        <f t="shared" si="406"/>
        <v>1833</v>
      </c>
      <c r="I387" s="24">
        <f t="shared" si="406"/>
        <v>0</v>
      </c>
      <c r="J387" s="24">
        <f t="shared" si="406"/>
        <v>0</v>
      </c>
      <c r="K387" s="24">
        <f t="shared" si="406"/>
        <v>0</v>
      </c>
      <c r="L387" s="42">
        <f t="shared" si="366"/>
        <v>1367</v>
      </c>
      <c r="M387" s="42">
        <f t="shared" si="367"/>
        <v>2110</v>
      </c>
      <c r="N387" s="42">
        <f t="shared" si="368"/>
        <v>1833</v>
      </c>
      <c r="O387" s="48">
        <f t="shared" si="406"/>
        <v>0</v>
      </c>
      <c r="P387" s="48">
        <f t="shared" si="406"/>
        <v>0</v>
      </c>
      <c r="Q387" s="48">
        <f t="shared" si="406"/>
        <v>0</v>
      </c>
      <c r="R387" s="45">
        <f t="shared" si="348"/>
        <v>1367</v>
      </c>
      <c r="S387" s="45">
        <f t="shared" si="349"/>
        <v>2110</v>
      </c>
      <c r="T387" s="45">
        <f t="shared" si="350"/>
        <v>1833</v>
      </c>
      <c r="U387" s="48">
        <f t="shared" si="406"/>
        <v>0</v>
      </c>
    </row>
    <row r="388" spans="1:21" x14ac:dyDescent="0.25">
      <c r="A388" s="20" t="s">
        <v>94</v>
      </c>
      <c r="B388" s="20">
        <v>620</v>
      </c>
      <c r="C388" s="20" t="s">
        <v>12</v>
      </c>
      <c r="D388" s="20" t="s">
        <v>71</v>
      </c>
      <c r="E388" s="23" t="s">
        <v>773</v>
      </c>
      <c r="F388" s="24">
        <v>1367</v>
      </c>
      <c r="G388" s="24">
        <v>2110</v>
      </c>
      <c r="H388" s="24">
        <v>1833</v>
      </c>
      <c r="I388" s="24"/>
      <c r="J388" s="24"/>
      <c r="K388" s="24"/>
      <c r="L388" s="42">
        <f t="shared" si="366"/>
        <v>1367</v>
      </c>
      <c r="M388" s="42">
        <f t="shared" si="367"/>
        <v>2110</v>
      </c>
      <c r="N388" s="42">
        <f t="shared" si="368"/>
        <v>1833</v>
      </c>
      <c r="O388" s="48"/>
      <c r="P388" s="48"/>
      <c r="Q388" s="48"/>
      <c r="R388" s="45">
        <f t="shared" si="348"/>
        <v>1367</v>
      </c>
      <c r="S388" s="45">
        <f t="shared" si="349"/>
        <v>2110</v>
      </c>
      <c r="T388" s="45">
        <f t="shared" si="350"/>
        <v>1833</v>
      </c>
      <c r="U388" s="48"/>
    </row>
    <row r="389" spans="1:21" ht="31.5" x14ac:dyDescent="0.25">
      <c r="A389" s="20" t="s">
        <v>105</v>
      </c>
      <c r="B389" s="20"/>
      <c r="C389" s="20"/>
      <c r="D389" s="20"/>
      <c r="E389" s="23" t="s">
        <v>465</v>
      </c>
      <c r="F389" s="24">
        <f>F390</f>
        <v>4702</v>
      </c>
      <c r="G389" s="24">
        <f t="shared" ref="G389:U391" si="407">G390</f>
        <v>4605.3999999999996</v>
      </c>
      <c r="H389" s="24">
        <f t="shared" si="407"/>
        <v>4577.7</v>
      </c>
      <c r="I389" s="24">
        <f t="shared" si="407"/>
        <v>-18.7</v>
      </c>
      <c r="J389" s="24">
        <f t="shared" si="407"/>
        <v>-9.4</v>
      </c>
      <c r="K389" s="24">
        <f t="shared" si="407"/>
        <v>-9.4</v>
      </c>
      <c r="L389" s="42">
        <f t="shared" si="366"/>
        <v>4683.3</v>
      </c>
      <c r="M389" s="42">
        <f t="shared" si="367"/>
        <v>4596</v>
      </c>
      <c r="N389" s="42">
        <f t="shared" si="368"/>
        <v>4568.3</v>
      </c>
      <c r="O389" s="48">
        <f t="shared" si="407"/>
        <v>0</v>
      </c>
      <c r="P389" s="48">
        <f t="shared" si="407"/>
        <v>0</v>
      </c>
      <c r="Q389" s="48">
        <f t="shared" si="407"/>
        <v>0</v>
      </c>
      <c r="R389" s="45">
        <f t="shared" si="348"/>
        <v>4683.3</v>
      </c>
      <c r="S389" s="45">
        <f t="shared" si="349"/>
        <v>4596</v>
      </c>
      <c r="T389" s="45">
        <f t="shared" si="350"/>
        <v>4568.3</v>
      </c>
      <c r="U389" s="48">
        <f t="shared" si="407"/>
        <v>0</v>
      </c>
    </row>
    <row r="390" spans="1:21" ht="47.25" x14ac:dyDescent="0.25">
      <c r="A390" s="20" t="s">
        <v>105</v>
      </c>
      <c r="B390" s="20" t="s">
        <v>55</v>
      </c>
      <c r="C390" s="20"/>
      <c r="D390" s="20"/>
      <c r="E390" s="39" t="s">
        <v>742</v>
      </c>
      <c r="F390" s="24">
        <f>F391</f>
        <v>4702</v>
      </c>
      <c r="G390" s="24">
        <f t="shared" si="407"/>
        <v>4605.3999999999996</v>
      </c>
      <c r="H390" s="24">
        <f t="shared" si="407"/>
        <v>4577.7</v>
      </c>
      <c r="I390" s="24">
        <f t="shared" si="407"/>
        <v>-18.7</v>
      </c>
      <c r="J390" s="24">
        <f t="shared" si="407"/>
        <v>-9.4</v>
      </c>
      <c r="K390" s="24">
        <f t="shared" si="407"/>
        <v>-9.4</v>
      </c>
      <c r="L390" s="42">
        <f t="shared" si="366"/>
        <v>4683.3</v>
      </c>
      <c r="M390" s="42">
        <f t="shared" si="367"/>
        <v>4596</v>
      </c>
      <c r="N390" s="42">
        <f t="shared" si="368"/>
        <v>4568.3</v>
      </c>
      <c r="O390" s="48">
        <f t="shared" si="407"/>
        <v>0</v>
      </c>
      <c r="P390" s="48">
        <f t="shared" si="407"/>
        <v>0</v>
      </c>
      <c r="Q390" s="48">
        <f t="shared" si="407"/>
        <v>0</v>
      </c>
      <c r="R390" s="45">
        <f t="shared" si="348"/>
        <v>4683.3</v>
      </c>
      <c r="S390" s="45">
        <f t="shared" si="349"/>
        <v>4596</v>
      </c>
      <c r="T390" s="45">
        <f t="shared" si="350"/>
        <v>4568.3</v>
      </c>
      <c r="U390" s="48">
        <f t="shared" si="407"/>
        <v>0</v>
      </c>
    </row>
    <row r="391" spans="1:21" x14ac:dyDescent="0.25">
      <c r="A391" s="20" t="s">
        <v>105</v>
      </c>
      <c r="B391" s="20" t="s">
        <v>420</v>
      </c>
      <c r="C391" s="20"/>
      <c r="D391" s="20"/>
      <c r="E391" s="23" t="s">
        <v>744</v>
      </c>
      <c r="F391" s="24">
        <f>F392</f>
        <v>4702</v>
      </c>
      <c r="G391" s="24">
        <f t="shared" si="407"/>
        <v>4605.3999999999996</v>
      </c>
      <c r="H391" s="24">
        <f t="shared" si="407"/>
        <v>4577.7</v>
      </c>
      <c r="I391" s="24">
        <f t="shared" si="407"/>
        <v>-18.7</v>
      </c>
      <c r="J391" s="24">
        <f t="shared" si="407"/>
        <v>-9.4</v>
      </c>
      <c r="K391" s="24">
        <f t="shared" si="407"/>
        <v>-9.4</v>
      </c>
      <c r="L391" s="42">
        <f t="shared" si="366"/>
        <v>4683.3</v>
      </c>
      <c r="M391" s="42">
        <f t="shared" si="367"/>
        <v>4596</v>
      </c>
      <c r="N391" s="42">
        <f t="shared" si="368"/>
        <v>4568.3</v>
      </c>
      <c r="O391" s="48">
        <f t="shared" si="407"/>
        <v>0</v>
      </c>
      <c r="P391" s="48">
        <f t="shared" si="407"/>
        <v>0</v>
      </c>
      <c r="Q391" s="48">
        <f t="shared" si="407"/>
        <v>0</v>
      </c>
      <c r="R391" s="45">
        <f t="shared" si="348"/>
        <v>4683.3</v>
      </c>
      <c r="S391" s="45">
        <f t="shared" si="349"/>
        <v>4596</v>
      </c>
      <c r="T391" s="45">
        <f t="shared" si="350"/>
        <v>4568.3</v>
      </c>
      <c r="U391" s="48">
        <f t="shared" si="407"/>
        <v>0</v>
      </c>
    </row>
    <row r="392" spans="1:21" ht="31.5" x14ac:dyDescent="0.25">
      <c r="A392" s="20" t="s">
        <v>105</v>
      </c>
      <c r="B392" s="20">
        <v>620</v>
      </c>
      <c r="C392" s="20" t="s">
        <v>72</v>
      </c>
      <c r="D392" s="20" t="s">
        <v>32</v>
      </c>
      <c r="E392" s="23" t="s">
        <v>784</v>
      </c>
      <c r="F392" s="24">
        <v>4702</v>
      </c>
      <c r="G392" s="24">
        <v>4605.3999999999996</v>
      </c>
      <c r="H392" s="24">
        <v>4577.7</v>
      </c>
      <c r="I392" s="24">
        <v>-18.7</v>
      </c>
      <c r="J392" s="24">
        <v>-9.4</v>
      </c>
      <c r="K392" s="24">
        <v>-9.4</v>
      </c>
      <c r="L392" s="42">
        <f t="shared" si="366"/>
        <v>4683.3</v>
      </c>
      <c r="M392" s="42">
        <f t="shared" si="367"/>
        <v>4596</v>
      </c>
      <c r="N392" s="42">
        <f t="shared" si="368"/>
        <v>4568.3</v>
      </c>
      <c r="O392" s="48"/>
      <c r="P392" s="48"/>
      <c r="Q392" s="48"/>
      <c r="R392" s="45">
        <f t="shared" si="348"/>
        <v>4683.3</v>
      </c>
      <c r="S392" s="45">
        <f t="shared" si="349"/>
        <v>4596</v>
      </c>
      <c r="T392" s="45">
        <f t="shared" si="350"/>
        <v>4568.3</v>
      </c>
      <c r="U392" s="48"/>
    </row>
    <row r="393" spans="1:21" ht="63" x14ac:dyDescent="0.25">
      <c r="A393" s="20" t="s">
        <v>95</v>
      </c>
      <c r="B393" s="20"/>
      <c r="C393" s="20"/>
      <c r="D393" s="20"/>
      <c r="E393" s="23" t="s">
        <v>489</v>
      </c>
      <c r="F393" s="24">
        <f>F394</f>
        <v>480</v>
      </c>
      <c r="G393" s="24">
        <f t="shared" ref="G393:U395" si="408">G394</f>
        <v>480</v>
      </c>
      <c r="H393" s="24">
        <f t="shared" si="408"/>
        <v>480</v>
      </c>
      <c r="I393" s="24">
        <f t="shared" si="408"/>
        <v>0</v>
      </c>
      <c r="J393" s="24">
        <f t="shared" si="408"/>
        <v>0</v>
      </c>
      <c r="K393" s="24">
        <f t="shared" si="408"/>
        <v>0</v>
      </c>
      <c r="L393" s="42">
        <f t="shared" si="366"/>
        <v>480</v>
      </c>
      <c r="M393" s="42">
        <f t="shared" si="367"/>
        <v>480</v>
      </c>
      <c r="N393" s="42">
        <f t="shared" si="368"/>
        <v>480</v>
      </c>
      <c r="O393" s="48">
        <f t="shared" si="408"/>
        <v>0</v>
      </c>
      <c r="P393" s="48">
        <f t="shared" si="408"/>
        <v>0</v>
      </c>
      <c r="Q393" s="48">
        <f t="shared" si="408"/>
        <v>0</v>
      </c>
      <c r="R393" s="45">
        <f t="shared" si="348"/>
        <v>480</v>
      </c>
      <c r="S393" s="45">
        <f t="shared" si="349"/>
        <v>480</v>
      </c>
      <c r="T393" s="45">
        <f t="shared" si="350"/>
        <v>480</v>
      </c>
      <c r="U393" s="48">
        <f t="shared" si="408"/>
        <v>0</v>
      </c>
    </row>
    <row r="394" spans="1:21" ht="31.5" x14ac:dyDescent="0.25">
      <c r="A394" s="20" t="s">
        <v>95</v>
      </c>
      <c r="B394" s="20" t="s">
        <v>84</v>
      </c>
      <c r="C394" s="20"/>
      <c r="D394" s="20"/>
      <c r="E394" s="23" t="s">
        <v>735</v>
      </c>
      <c r="F394" s="24">
        <f>F395</f>
        <v>480</v>
      </c>
      <c r="G394" s="24">
        <f t="shared" si="408"/>
        <v>480</v>
      </c>
      <c r="H394" s="24">
        <f t="shared" si="408"/>
        <v>480</v>
      </c>
      <c r="I394" s="24">
        <f t="shared" si="408"/>
        <v>0</v>
      </c>
      <c r="J394" s="24">
        <f t="shared" si="408"/>
        <v>0</v>
      </c>
      <c r="K394" s="24">
        <f t="shared" si="408"/>
        <v>0</v>
      </c>
      <c r="L394" s="42">
        <f t="shared" si="366"/>
        <v>480</v>
      </c>
      <c r="M394" s="42">
        <f t="shared" si="367"/>
        <v>480</v>
      </c>
      <c r="N394" s="42">
        <f t="shared" si="368"/>
        <v>480</v>
      </c>
      <c r="O394" s="48">
        <f t="shared" si="408"/>
        <v>0</v>
      </c>
      <c r="P394" s="48">
        <f t="shared" si="408"/>
        <v>0</v>
      </c>
      <c r="Q394" s="48">
        <f t="shared" si="408"/>
        <v>0</v>
      </c>
      <c r="R394" s="45">
        <f t="shared" si="348"/>
        <v>480</v>
      </c>
      <c r="S394" s="45">
        <f t="shared" si="349"/>
        <v>480</v>
      </c>
      <c r="T394" s="45">
        <f t="shared" si="350"/>
        <v>480</v>
      </c>
      <c r="U394" s="48">
        <f t="shared" si="408"/>
        <v>0</v>
      </c>
    </row>
    <row r="395" spans="1:21" x14ac:dyDescent="0.25">
      <c r="A395" s="20" t="s">
        <v>95</v>
      </c>
      <c r="B395" s="20" t="s">
        <v>425</v>
      </c>
      <c r="C395" s="20"/>
      <c r="D395" s="20"/>
      <c r="E395" s="23" t="s">
        <v>738</v>
      </c>
      <c r="F395" s="24">
        <f>F396</f>
        <v>480</v>
      </c>
      <c r="G395" s="24">
        <f t="shared" si="408"/>
        <v>480</v>
      </c>
      <c r="H395" s="24">
        <f t="shared" si="408"/>
        <v>480</v>
      </c>
      <c r="I395" s="24">
        <f t="shared" si="408"/>
        <v>0</v>
      </c>
      <c r="J395" s="24">
        <f t="shared" si="408"/>
        <v>0</v>
      </c>
      <c r="K395" s="24">
        <f t="shared" si="408"/>
        <v>0</v>
      </c>
      <c r="L395" s="42">
        <f t="shared" si="366"/>
        <v>480</v>
      </c>
      <c r="M395" s="42">
        <f t="shared" si="367"/>
        <v>480</v>
      </c>
      <c r="N395" s="42">
        <f t="shared" si="368"/>
        <v>480</v>
      </c>
      <c r="O395" s="48">
        <f t="shared" si="408"/>
        <v>0</v>
      </c>
      <c r="P395" s="48">
        <f t="shared" si="408"/>
        <v>0</v>
      </c>
      <c r="Q395" s="48">
        <f t="shared" si="408"/>
        <v>0</v>
      </c>
      <c r="R395" s="45">
        <f t="shared" si="348"/>
        <v>480</v>
      </c>
      <c r="S395" s="45">
        <f t="shared" si="349"/>
        <v>480</v>
      </c>
      <c r="T395" s="45">
        <f t="shared" si="350"/>
        <v>480</v>
      </c>
      <c r="U395" s="48">
        <f t="shared" si="408"/>
        <v>0</v>
      </c>
    </row>
    <row r="396" spans="1:21" x14ac:dyDescent="0.25">
      <c r="A396" s="20" t="s">
        <v>95</v>
      </c>
      <c r="B396" s="20">
        <v>340</v>
      </c>
      <c r="C396" s="20" t="s">
        <v>12</v>
      </c>
      <c r="D396" s="20" t="s">
        <v>71</v>
      </c>
      <c r="E396" s="23" t="s">
        <v>773</v>
      </c>
      <c r="F396" s="24">
        <v>480</v>
      </c>
      <c r="G396" s="24">
        <v>480</v>
      </c>
      <c r="H396" s="24">
        <v>480</v>
      </c>
      <c r="I396" s="24"/>
      <c r="J396" s="24"/>
      <c r="K396" s="24"/>
      <c r="L396" s="42">
        <f t="shared" si="366"/>
        <v>480</v>
      </c>
      <c r="M396" s="42">
        <f t="shared" si="367"/>
        <v>480</v>
      </c>
      <c r="N396" s="42">
        <f t="shared" si="368"/>
        <v>480</v>
      </c>
      <c r="O396" s="48"/>
      <c r="P396" s="48"/>
      <c r="Q396" s="48"/>
      <c r="R396" s="45">
        <f t="shared" si="348"/>
        <v>480</v>
      </c>
      <c r="S396" s="45">
        <f t="shared" si="349"/>
        <v>480</v>
      </c>
      <c r="T396" s="45">
        <f t="shared" si="350"/>
        <v>480</v>
      </c>
      <c r="U396" s="48"/>
    </row>
    <row r="397" spans="1:21" s="28" customFormat="1" ht="31.5" x14ac:dyDescent="0.25">
      <c r="A397" s="25" t="s">
        <v>120</v>
      </c>
      <c r="B397" s="25"/>
      <c r="C397" s="25"/>
      <c r="D397" s="25"/>
      <c r="E397" s="26" t="s">
        <v>490</v>
      </c>
      <c r="F397" s="27">
        <f>F398</f>
        <v>118192.3</v>
      </c>
      <c r="G397" s="27">
        <f t="shared" ref="G397:U400" si="409">G398</f>
        <v>114212.9</v>
      </c>
      <c r="H397" s="27">
        <f t="shared" si="409"/>
        <v>121515.9</v>
      </c>
      <c r="I397" s="27">
        <f t="shared" si="409"/>
        <v>-11925.4</v>
      </c>
      <c r="J397" s="27">
        <f t="shared" si="409"/>
        <v>-97.6</v>
      </c>
      <c r="K397" s="27">
        <f t="shared" si="409"/>
        <v>11540.1</v>
      </c>
      <c r="L397" s="42">
        <f t="shared" si="366"/>
        <v>106266.90000000001</v>
      </c>
      <c r="M397" s="42">
        <f t="shared" si="367"/>
        <v>114115.29999999999</v>
      </c>
      <c r="N397" s="42">
        <f t="shared" si="368"/>
        <v>133056</v>
      </c>
      <c r="O397" s="49">
        <f t="shared" si="409"/>
        <v>0</v>
      </c>
      <c r="P397" s="49">
        <f t="shared" si="409"/>
        <v>0</v>
      </c>
      <c r="Q397" s="49">
        <f t="shared" si="409"/>
        <v>0</v>
      </c>
      <c r="R397" s="55">
        <f t="shared" si="348"/>
        <v>106266.90000000001</v>
      </c>
      <c r="S397" s="45">
        <f t="shared" si="349"/>
        <v>114115.29999999999</v>
      </c>
      <c r="T397" s="45">
        <f t="shared" si="350"/>
        <v>133056</v>
      </c>
      <c r="U397" s="49">
        <f t="shared" si="409"/>
        <v>0</v>
      </c>
    </row>
    <row r="398" spans="1:21" ht="78.75" x14ac:dyDescent="0.25">
      <c r="A398" s="20" t="s">
        <v>103</v>
      </c>
      <c r="B398" s="20"/>
      <c r="C398" s="20"/>
      <c r="D398" s="20"/>
      <c r="E398" s="23" t="s">
        <v>434</v>
      </c>
      <c r="F398" s="24">
        <f>F399</f>
        <v>118192.3</v>
      </c>
      <c r="G398" s="24">
        <f t="shared" si="409"/>
        <v>114212.9</v>
      </c>
      <c r="H398" s="24">
        <f t="shared" si="409"/>
        <v>121515.9</v>
      </c>
      <c r="I398" s="24">
        <f t="shared" si="409"/>
        <v>-11925.4</v>
      </c>
      <c r="J398" s="24">
        <f t="shared" si="409"/>
        <v>-97.6</v>
      </c>
      <c r="K398" s="24">
        <f t="shared" si="409"/>
        <v>11540.1</v>
      </c>
      <c r="L398" s="42">
        <f t="shared" si="366"/>
        <v>106266.90000000001</v>
      </c>
      <c r="M398" s="42">
        <f t="shared" si="367"/>
        <v>114115.29999999999</v>
      </c>
      <c r="N398" s="42">
        <f t="shared" si="368"/>
        <v>133056</v>
      </c>
      <c r="O398" s="48">
        <f t="shared" si="409"/>
        <v>0</v>
      </c>
      <c r="P398" s="48">
        <f t="shared" si="409"/>
        <v>0</v>
      </c>
      <c r="Q398" s="48">
        <f t="shared" si="409"/>
        <v>0</v>
      </c>
      <c r="R398" s="45">
        <f t="shared" si="348"/>
        <v>106266.90000000001</v>
      </c>
      <c r="S398" s="45">
        <f t="shared" si="349"/>
        <v>114115.29999999999</v>
      </c>
      <c r="T398" s="45">
        <f t="shared" si="350"/>
        <v>133056</v>
      </c>
      <c r="U398" s="48">
        <f t="shared" si="409"/>
        <v>0</v>
      </c>
    </row>
    <row r="399" spans="1:21" ht="47.25" x14ac:dyDescent="0.25">
      <c r="A399" s="20" t="s">
        <v>103</v>
      </c>
      <c r="B399" s="20" t="s">
        <v>55</v>
      </c>
      <c r="C399" s="20"/>
      <c r="D399" s="20"/>
      <c r="E399" s="39" t="s">
        <v>742</v>
      </c>
      <c r="F399" s="24">
        <f>F400</f>
        <v>118192.3</v>
      </c>
      <c r="G399" s="24">
        <f t="shared" si="409"/>
        <v>114212.9</v>
      </c>
      <c r="H399" s="24">
        <f t="shared" si="409"/>
        <v>121515.9</v>
      </c>
      <c r="I399" s="24">
        <f t="shared" si="409"/>
        <v>-11925.4</v>
      </c>
      <c r="J399" s="24">
        <f t="shared" si="409"/>
        <v>-97.6</v>
      </c>
      <c r="K399" s="24">
        <f t="shared" si="409"/>
        <v>11540.1</v>
      </c>
      <c r="L399" s="42">
        <f t="shared" si="366"/>
        <v>106266.90000000001</v>
      </c>
      <c r="M399" s="42">
        <f t="shared" si="367"/>
        <v>114115.29999999999</v>
      </c>
      <c r="N399" s="42">
        <f t="shared" si="368"/>
        <v>133056</v>
      </c>
      <c r="O399" s="48">
        <f t="shared" si="409"/>
        <v>0</v>
      </c>
      <c r="P399" s="48">
        <f t="shared" si="409"/>
        <v>0</v>
      </c>
      <c r="Q399" s="48">
        <f t="shared" si="409"/>
        <v>0</v>
      </c>
      <c r="R399" s="45">
        <f t="shared" si="348"/>
        <v>106266.90000000001</v>
      </c>
      <c r="S399" s="45">
        <f t="shared" si="349"/>
        <v>114115.29999999999</v>
      </c>
      <c r="T399" s="45">
        <f t="shared" si="350"/>
        <v>133056</v>
      </c>
      <c r="U399" s="48">
        <f t="shared" si="409"/>
        <v>0</v>
      </c>
    </row>
    <row r="400" spans="1:21" x14ac:dyDescent="0.25">
      <c r="A400" s="20" t="s">
        <v>103</v>
      </c>
      <c r="B400" s="20" t="s">
        <v>419</v>
      </c>
      <c r="C400" s="20"/>
      <c r="D400" s="20"/>
      <c r="E400" s="39" t="s">
        <v>743</v>
      </c>
      <c r="F400" s="24">
        <f>F401</f>
        <v>118192.3</v>
      </c>
      <c r="G400" s="24">
        <f t="shared" si="409"/>
        <v>114212.9</v>
      </c>
      <c r="H400" s="24">
        <f t="shared" si="409"/>
        <v>121515.9</v>
      </c>
      <c r="I400" s="24">
        <f t="shared" si="409"/>
        <v>-11925.4</v>
      </c>
      <c r="J400" s="24">
        <f t="shared" si="409"/>
        <v>-97.6</v>
      </c>
      <c r="K400" s="24">
        <f t="shared" si="409"/>
        <v>11540.1</v>
      </c>
      <c r="L400" s="42">
        <f t="shared" si="366"/>
        <v>106266.90000000001</v>
      </c>
      <c r="M400" s="42">
        <f t="shared" si="367"/>
        <v>114115.29999999999</v>
      </c>
      <c r="N400" s="42">
        <f t="shared" si="368"/>
        <v>133056</v>
      </c>
      <c r="O400" s="48">
        <f t="shared" si="409"/>
        <v>0</v>
      </c>
      <c r="P400" s="48">
        <f t="shared" si="409"/>
        <v>0</v>
      </c>
      <c r="Q400" s="48">
        <f t="shared" si="409"/>
        <v>0</v>
      </c>
      <c r="R400" s="45">
        <f t="shared" ref="R400:R470" si="410">L400+O400</f>
        <v>106266.90000000001</v>
      </c>
      <c r="S400" s="45">
        <f t="shared" ref="S400:S470" si="411">M400+P400</f>
        <v>114115.29999999999</v>
      </c>
      <c r="T400" s="45">
        <f t="shared" ref="T400:T470" si="412">N400+Q400</f>
        <v>133056</v>
      </c>
      <c r="U400" s="48">
        <f t="shared" si="409"/>
        <v>0</v>
      </c>
    </row>
    <row r="401" spans="1:21" x14ac:dyDescent="0.25">
      <c r="A401" s="20" t="s">
        <v>103</v>
      </c>
      <c r="B401" s="20">
        <v>610</v>
      </c>
      <c r="C401" s="20" t="s">
        <v>98</v>
      </c>
      <c r="D401" s="20" t="s">
        <v>10</v>
      </c>
      <c r="E401" s="23" t="s">
        <v>774</v>
      </c>
      <c r="F401" s="24">
        <v>118192.3</v>
      </c>
      <c r="G401" s="24">
        <v>114212.9</v>
      </c>
      <c r="H401" s="24">
        <v>121515.9</v>
      </c>
      <c r="I401" s="24">
        <v>-11925.4</v>
      </c>
      <c r="J401" s="24">
        <v>-97.6</v>
      </c>
      <c r="K401" s="24">
        <v>11540.1</v>
      </c>
      <c r="L401" s="42">
        <f t="shared" si="366"/>
        <v>106266.90000000001</v>
      </c>
      <c r="M401" s="42">
        <f t="shared" si="367"/>
        <v>114115.29999999999</v>
      </c>
      <c r="N401" s="42">
        <f t="shared" si="368"/>
        <v>133056</v>
      </c>
      <c r="O401" s="48"/>
      <c r="P401" s="48"/>
      <c r="Q401" s="48"/>
      <c r="R401" s="45">
        <f t="shared" si="410"/>
        <v>106266.90000000001</v>
      </c>
      <c r="S401" s="45">
        <f t="shared" si="411"/>
        <v>114115.29999999999</v>
      </c>
      <c r="T401" s="45">
        <f t="shared" si="412"/>
        <v>133056</v>
      </c>
      <c r="U401" s="48"/>
    </row>
    <row r="402" spans="1:21" s="28" customFormat="1" ht="78.75" x14ac:dyDescent="0.25">
      <c r="A402" s="25" t="s">
        <v>121</v>
      </c>
      <c r="B402" s="25"/>
      <c r="C402" s="25"/>
      <c r="D402" s="25"/>
      <c r="E402" s="26" t="s">
        <v>491</v>
      </c>
      <c r="F402" s="27">
        <f>F403</f>
        <v>3632.6</v>
      </c>
      <c r="G402" s="27">
        <f t="shared" ref="G402:U405" si="413">G403</f>
        <v>52787.4</v>
      </c>
      <c r="H402" s="27">
        <f t="shared" si="413"/>
        <v>2180.6999999999998</v>
      </c>
      <c r="I402" s="27">
        <f t="shared" si="413"/>
        <v>2386.6</v>
      </c>
      <c r="J402" s="27">
        <f t="shared" si="413"/>
        <v>-0.8</v>
      </c>
      <c r="K402" s="27">
        <f t="shared" si="413"/>
        <v>92.3</v>
      </c>
      <c r="L402" s="42">
        <f t="shared" si="366"/>
        <v>6019.2</v>
      </c>
      <c r="M402" s="42">
        <f t="shared" si="367"/>
        <v>52786.6</v>
      </c>
      <c r="N402" s="42">
        <f t="shared" si="368"/>
        <v>2273</v>
      </c>
      <c r="O402" s="49">
        <f t="shared" si="413"/>
        <v>0</v>
      </c>
      <c r="P402" s="49">
        <f t="shared" si="413"/>
        <v>0</v>
      </c>
      <c r="Q402" s="49">
        <f t="shared" si="413"/>
        <v>0</v>
      </c>
      <c r="R402" s="55">
        <f t="shared" si="410"/>
        <v>6019.2</v>
      </c>
      <c r="S402" s="45">
        <f t="shared" si="411"/>
        <v>52786.6</v>
      </c>
      <c r="T402" s="45">
        <f t="shared" si="412"/>
        <v>2273</v>
      </c>
      <c r="U402" s="49">
        <f t="shared" si="413"/>
        <v>0</v>
      </c>
    </row>
    <row r="403" spans="1:21" ht="78.75" x14ac:dyDescent="0.25">
      <c r="A403" s="20" t="s">
        <v>104</v>
      </c>
      <c r="B403" s="20"/>
      <c r="C403" s="20"/>
      <c r="D403" s="20"/>
      <c r="E403" s="23" t="s">
        <v>434</v>
      </c>
      <c r="F403" s="24">
        <f>F404</f>
        <v>3632.6</v>
      </c>
      <c r="G403" s="24">
        <f t="shared" si="413"/>
        <v>52787.4</v>
      </c>
      <c r="H403" s="24">
        <f t="shared" si="413"/>
        <v>2180.6999999999998</v>
      </c>
      <c r="I403" s="24">
        <f t="shared" si="413"/>
        <v>2386.6</v>
      </c>
      <c r="J403" s="24">
        <f t="shared" si="413"/>
        <v>-0.8</v>
      </c>
      <c r="K403" s="24">
        <f t="shared" si="413"/>
        <v>92.3</v>
      </c>
      <c r="L403" s="42">
        <f t="shared" si="366"/>
        <v>6019.2</v>
      </c>
      <c r="M403" s="42">
        <f t="shared" si="367"/>
        <v>52786.6</v>
      </c>
      <c r="N403" s="42">
        <f t="shared" si="368"/>
        <v>2273</v>
      </c>
      <c r="O403" s="48">
        <f t="shared" si="413"/>
        <v>0</v>
      </c>
      <c r="P403" s="48">
        <f t="shared" si="413"/>
        <v>0</v>
      </c>
      <c r="Q403" s="48">
        <f t="shared" si="413"/>
        <v>0</v>
      </c>
      <c r="R403" s="45">
        <f t="shared" si="410"/>
        <v>6019.2</v>
      </c>
      <c r="S403" s="45">
        <f t="shared" si="411"/>
        <v>52786.6</v>
      </c>
      <c r="T403" s="45">
        <f t="shared" si="412"/>
        <v>2273</v>
      </c>
      <c r="U403" s="48">
        <f t="shared" si="413"/>
        <v>0</v>
      </c>
    </row>
    <row r="404" spans="1:21" ht="47.25" x14ac:dyDescent="0.25">
      <c r="A404" s="20" t="s">
        <v>104</v>
      </c>
      <c r="B404" s="20" t="s">
        <v>55</v>
      </c>
      <c r="C404" s="20"/>
      <c r="D404" s="20"/>
      <c r="E404" s="39" t="s">
        <v>742</v>
      </c>
      <c r="F404" s="24">
        <f>F405</f>
        <v>3632.6</v>
      </c>
      <c r="G404" s="24">
        <f t="shared" si="413"/>
        <v>52787.4</v>
      </c>
      <c r="H404" s="24">
        <f t="shared" si="413"/>
        <v>2180.6999999999998</v>
      </c>
      <c r="I404" s="24">
        <f t="shared" si="413"/>
        <v>2386.6</v>
      </c>
      <c r="J404" s="24">
        <f t="shared" si="413"/>
        <v>-0.8</v>
      </c>
      <c r="K404" s="24">
        <f t="shared" si="413"/>
        <v>92.3</v>
      </c>
      <c r="L404" s="42">
        <f t="shared" si="366"/>
        <v>6019.2</v>
      </c>
      <c r="M404" s="42">
        <f t="shared" si="367"/>
        <v>52786.6</v>
      </c>
      <c r="N404" s="42">
        <f t="shared" si="368"/>
        <v>2273</v>
      </c>
      <c r="O404" s="48">
        <f t="shared" si="413"/>
        <v>0</v>
      </c>
      <c r="P404" s="48">
        <f t="shared" si="413"/>
        <v>0</v>
      </c>
      <c r="Q404" s="48">
        <f t="shared" si="413"/>
        <v>0</v>
      </c>
      <c r="R404" s="45">
        <f t="shared" si="410"/>
        <v>6019.2</v>
      </c>
      <c r="S404" s="45">
        <f t="shared" si="411"/>
        <v>52786.6</v>
      </c>
      <c r="T404" s="45">
        <f t="shared" si="412"/>
        <v>2273</v>
      </c>
      <c r="U404" s="48">
        <f t="shared" si="413"/>
        <v>0</v>
      </c>
    </row>
    <row r="405" spans="1:21" x14ac:dyDescent="0.25">
      <c r="A405" s="20" t="s">
        <v>104</v>
      </c>
      <c r="B405" s="20" t="s">
        <v>420</v>
      </c>
      <c r="C405" s="20"/>
      <c r="D405" s="20"/>
      <c r="E405" s="23" t="s">
        <v>744</v>
      </c>
      <c r="F405" s="24">
        <f>F406</f>
        <v>3632.6</v>
      </c>
      <c r="G405" s="24">
        <f t="shared" si="413"/>
        <v>52787.4</v>
      </c>
      <c r="H405" s="24">
        <f t="shared" si="413"/>
        <v>2180.6999999999998</v>
      </c>
      <c r="I405" s="24">
        <f t="shared" si="413"/>
        <v>2386.6</v>
      </c>
      <c r="J405" s="24">
        <f t="shared" si="413"/>
        <v>-0.8</v>
      </c>
      <c r="K405" s="24">
        <f t="shared" si="413"/>
        <v>92.3</v>
      </c>
      <c r="L405" s="42">
        <f t="shared" si="366"/>
        <v>6019.2</v>
      </c>
      <c r="M405" s="42">
        <f t="shared" si="367"/>
        <v>52786.6</v>
      </c>
      <c r="N405" s="42">
        <f t="shared" si="368"/>
        <v>2273</v>
      </c>
      <c r="O405" s="48">
        <f t="shared" si="413"/>
        <v>0</v>
      </c>
      <c r="P405" s="48">
        <f t="shared" si="413"/>
        <v>0</v>
      </c>
      <c r="Q405" s="48">
        <f t="shared" si="413"/>
        <v>0</v>
      </c>
      <c r="R405" s="45">
        <f t="shared" si="410"/>
        <v>6019.2</v>
      </c>
      <c r="S405" s="45">
        <f t="shared" si="411"/>
        <v>52786.6</v>
      </c>
      <c r="T405" s="45">
        <f t="shared" si="412"/>
        <v>2273</v>
      </c>
      <c r="U405" s="48">
        <f t="shared" si="413"/>
        <v>0</v>
      </c>
    </row>
    <row r="406" spans="1:21" x14ac:dyDescent="0.25">
      <c r="A406" s="20" t="s">
        <v>104</v>
      </c>
      <c r="B406" s="20">
        <v>620</v>
      </c>
      <c r="C406" s="20" t="s">
        <v>98</v>
      </c>
      <c r="D406" s="20" t="s">
        <v>10</v>
      </c>
      <c r="E406" s="23" t="s">
        <v>774</v>
      </c>
      <c r="F406" s="24">
        <v>3632.6</v>
      </c>
      <c r="G406" s="24">
        <v>52787.4</v>
      </c>
      <c r="H406" s="24">
        <v>2180.6999999999998</v>
      </c>
      <c r="I406" s="24">
        <f>2482-95.4</f>
        <v>2386.6</v>
      </c>
      <c r="J406" s="24">
        <v>-0.8</v>
      </c>
      <c r="K406" s="24">
        <v>92.3</v>
      </c>
      <c r="L406" s="42">
        <f t="shared" si="366"/>
        <v>6019.2</v>
      </c>
      <c r="M406" s="42">
        <f t="shared" si="367"/>
        <v>52786.6</v>
      </c>
      <c r="N406" s="42">
        <f t="shared" si="368"/>
        <v>2273</v>
      </c>
      <c r="O406" s="48"/>
      <c r="P406" s="48"/>
      <c r="Q406" s="48"/>
      <c r="R406" s="45">
        <f t="shared" si="410"/>
        <v>6019.2</v>
      </c>
      <c r="S406" s="45">
        <f t="shared" si="411"/>
        <v>52786.6</v>
      </c>
      <c r="T406" s="45">
        <f t="shared" si="412"/>
        <v>2273</v>
      </c>
      <c r="U406" s="48"/>
    </row>
    <row r="407" spans="1:21" s="8" customFormat="1" ht="31.5" x14ac:dyDescent="0.25">
      <c r="A407" s="1" t="s">
        <v>110</v>
      </c>
      <c r="B407" s="1"/>
      <c r="C407" s="1"/>
      <c r="D407" s="1"/>
      <c r="E407" s="2" t="s">
        <v>492</v>
      </c>
      <c r="F407" s="3">
        <f>F408</f>
        <v>25767.699999999997</v>
      </c>
      <c r="G407" s="3">
        <f t="shared" ref="G407:U407" si="414">G408</f>
        <v>25985.599999999999</v>
      </c>
      <c r="H407" s="3">
        <f t="shared" si="414"/>
        <v>25985.599999999999</v>
      </c>
      <c r="I407" s="3">
        <f t="shared" si="414"/>
        <v>0</v>
      </c>
      <c r="J407" s="3">
        <f t="shared" si="414"/>
        <v>0</v>
      </c>
      <c r="K407" s="3">
        <f t="shared" si="414"/>
        <v>0</v>
      </c>
      <c r="L407" s="42">
        <f t="shared" si="366"/>
        <v>25767.699999999997</v>
      </c>
      <c r="M407" s="42">
        <f t="shared" si="367"/>
        <v>25985.599999999999</v>
      </c>
      <c r="N407" s="42">
        <f t="shared" si="368"/>
        <v>25985.599999999999</v>
      </c>
      <c r="O407" s="50">
        <f t="shared" si="414"/>
        <v>1240</v>
      </c>
      <c r="P407" s="50">
        <f t="shared" si="414"/>
        <v>1240</v>
      </c>
      <c r="Q407" s="50">
        <f t="shared" si="414"/>
        <v>0</v>
      </c>
      <c r="R407" s="53">
        <f t="shared" si="410"/>
        <v>27007.699999999997</v>
      </c>
      <c r="S407" s="45">
        <f t="shared" si="411"/>
        <v>27225.599999999999</v>
      </c>
      <c r="T407" s="45">
        <f t="shared" si="412"/>
        <v>25985.599999999999</v>
      </c>
      <c r="U407" s="50">
        <f t="shared" si="414"/>
        <v>0</v>
      </c>
    </row>
    <row r="408" spans="1:21" s="28" customFormat="1" ht="31.5" x14ac:dyDescent="0.25">
      <c r="A408" s="25" t="s">
        <v>111</v>
      </c>
      <c r="B408" s="25"/>
      <c r="C408" s="25"/>
      <c r="D408" s="25"/>
      <c r="E408" s="26" t="s">
        <v>493</v>
      </c>
      <c r="F408" s="27">
        <f>F409+F413+F427+F431</f>
        <v>25767.699999999997</v>
      </c>
      <c r="G408" s="27">
        <f t="shared" ref="G408:K408" si="415">G409+G413+G427+G431</f>
        <v>25985.599999999999</v>
      </c>
      <c r="H408" s="27">
        <f t="shared" si="415"/>
        <v>25985.599999999999</v>
      </c>
      <c r="I408" s="27">
        <f t="shared" si="415"/>
        <v>0</v>
      </c>
      <c r="J408" s="27">
        <f t="shared" si="415"/>
        <v>0</v>
      </c>
      <c r="K408" s="27">
        <f t="shared" si="415"/>
        <v>0</v>
      </c>
      <c r="L408" s="42">
        <f t="shared" si="366"/>
        <v>25767.699999999997</v>
      </c>
      <c r="M408" s="42">
        <f t="shared" si="367"/>
        <v>25985.599999999999</v>
      </c>
      <c r="N408" s="42">
        <f t="shared" si="368"/>
        <v>25985.599999999999</v>
      </c>
      <c r="O408" s="49">
        <f>O409+O413+O427+O431+O420</f>
        <v>1240</v>
      </c>
      <c r="P408" s="49">
        <f t="shared" ref="P408:Q408" si="416">P409+P413+P427+P431+P420</f>
        <v>1240</v>
      </c>
      <c r="Q408" s="49">
        <f t="shared" si="416"/>
        <v>0</v>
      </c>
      <c r="R408" s="55">
        <f t="shared" si="410"/>
        <v>27007.699999999997</v>
      </c>
      <c r="S408" s="45">
        <f t="shared" si="411"/>
        <v>27225.599999999999</v>
      </c>
      <c r="T408" s="45">
        <f t="shared" si="412"/>
        <v>25985.599999999999</v>
      </c>
      <c r="U408" s="49">
        <f t="shared" ref="U408" si="417">U409+U413+U427+U431+U420</f>
        <v>0</v>
      </c>
    </row>
    <row r="409" spans="1:21" ht="78.75" x14ac:dyDescent="0.25">
      <c r="A409" s="20" t="s">
        <v>90</v>
      </c>
      <c r="B409" s="20"/>
      <c r="C409" s="20"/>
      <c r="D409" s="20"/>
      <c r="E409" s="23" t="s">
        <v>434</v>
      </c>
      <c r="F409" s="24">
        <f>F410</f>
        <v>6945</v>
      </c>
      <c r="G409" s="24">
        <f t="shared" ref="G409:U411" si="418">G410</f>
        <v>7031.6</v>
      </c>
      <c r="H409" s="24">
        <f t="shared" si="418"/>
        <v>7031.6</v>
      </c>
      <c r="I409" s="24">
        <f t="shared" si="418"/>
        <v>0</v>
      </c>
      <c r="J409" s="24">
        <f t="shared" si="418"/>
        <v>0</v>
      </c>
      <c r="K409" s="24">
        <f t="shared" si="418"/>
        <v>0</v>
      </c>
      <c r="L409" s="42">
        <f t="shared" si="366"/>
        <v>6945</v>
      </c>
      <c r="M409" s="42">
        <f t="shared" si="367"/>
        <v>7031.6</v>
      </c>
      <c r="N409" s="42">
        <f t="shared" si="368"/>
        <v>7031.6</v>
      </c>
      <c r="O409" s="48">
        <f t="shared" si="418"/>
        <v>0</v>
      </c>
      <c r="P409" s="48">
        <f t="shared" si="418"/>
        <v>0</v>
      </c>
      <c r="Q409" s="48">
        <f t="shared" si="418"/>
        <v>0</v>
      </c>
      <c r="R409" s="45">
        <f t="shared" si="410"/>
        <v>6945</v>
      </c>
      <c r="S409" s="45">
        <f t="shared" si="411"/>
        <v>7031.6</v>
      </c>
      <c r="T409" s="45">
        <f t="shared" si="412"/>
        <v>7031.6</v>
      </c>
      <c r="U409" s="48">
        <f t="shared" si="418"/>
        <v>0</v>
      </c>
    </row>
    <row r="410" spans="1:21" ht="47.25" x14ac:dyDescent="0.25">
      <c r="A410" s="20" t="s">
        <v>90</v>
      </c>
      <c r="B410" s="20" t="s">
        <v>55</v>
      </c>
      <c r="C410" s="20"/>
      <c r="D410" s="20"/>
      <c r="E410" s="39" t="s">
        <v>742</v>
      </c>
      <c r="F410" s="24">
        <f>F411</f>
        <v>6945</v>
      </c>
      <c r="G410" s="24">
        <f t="shared" si="418"/>
        <v>7031.6</v>
      </c>
      <c r="H410" s="24">
        <f t="shared" si="418"/>
        <v>7031.6</v>
      </c>
      <c r="I410" s="24">
        <f t="shared" si="418"/>
        <v>0</v>
      </c>
      <c r="J410" s="24">
        <f t="shared" si="418"/>
        <v>0</v>
      </c>
      <c r="K410" s="24">
        <f t="shared" si="418"/>
        <v>0</v>
      </c>
      <c r="L410" s="42">
        <f t="shared" ref="L410:L486" si="419">F410+I410</f>
        <v>6945</v>
      </c>
      <c r="M410" s="42">
        <f t="shared" ref="M410:M486" si="420">G410+J410</f>
        <v>7031.6</v>
      </c>
      <c r="N410" s="42">
        <f t="shared" ref="N410:N486" si="421">H410+K410</f>
        <v>7031.6</v>
      </c>
      <c r="O410" s="48">
        <f t="shared" si="418"/>
        <v>0</v>
      </c>
      <c r="P410" s="48">
        <f t="shared" si="418"/>
        <v>0</v>
      </c>
      <c r="Q410" s="48">
        <f t="shared" si="418"/>
        <v>0</v>
      </c>
      <c r="R410" s="45">
        <f t="shared" si="410"/>
        <v>6945</v>
      </c>
      <c r="S410" s="45">
        <f t="shared" si="411"/>
        <v>7031.6</v>
      </c>
      <c r="T410" s="45">
        <f t="shared" si="412"/>
        <v>7031.6</v>
      </c>
      <c r="U410" s="48">
        <f t="shared" si="418"/>
        <v>0</v>
      </c>
    </row>
    <row r="411" spans="1:21" x14ac:dyDescent="0.25">
      <c r="A411" s="20" t="s">
        <v>90</v>
      </c>
      <c r="B411" s="20" t="s">
        <v>420</v>
      </c>
      <c r="C411" s="20"/>
      <c r="D411" s="20"/>
      <c r="E411" s="23" t="s">
        <v>744</v>
      </c>
      <c r="F411" s="24">
        <f>F412</f>
        <v>6945</v>
      </c>
      <c r="G411" s="24">
        <f t="shared" si="418"/>
        <v>7031.6</v>
      </c>
      <c r="H411" s="24">
        <f t="shared" si="418"/>
        <v>7031.6</v>
      </c>
      <c r="I411" s="24">
        <f t="shared" si="418"/>
        <v>0</v>
      </c>
      <c r="J411" s="24">
        <f t="shared" si="418"/>
        <v>0</v>
      </c>
      <c r="K411" s="24">
        <f t="shared" si="418"/>
        <v>0</v>
      </c>
      <c r="L411" s="42">
        <f t="shared" si="419"/>
        <v>6945</v>
      </c>
      <c r="M411" s="42">
        <f t="shared" si="420"/>
        <v>7031.6</v>
      </c>
      <c r="N411" s="42">
        <f t="shared" si="421"/>
        <v>7031.6</v>
      </c>
      <c r="O411" s="48">
        <f t="shared" si="418"/>
        <v>0</v>
      </c>
      <c r="P411" s="48">
        <f t="shared" si="418"/>
        <v>0</v>
      </c>
      <c r="Q411" s="48">
        <f t="shared" si="418"/>
        <v>0</v>
      </c>
      <c r="R411" s="45">
        <f t="shared" si="410"/>
        <v>6945</v>
      </c>
      <c r="S411" s="45">
        <f t="shared" si="411"/>
        <v>7031.6</v>
      </c>
      <c r="T411" s="45">
        <f t="shared" si="412"/>
        <v>7031.6</v>
      </c>
      <c r="U411" s="48">
        <f t="shared" si="418"/>
        <v>0</v>
      </c>
    </row>
    <row r="412" spans="1:21" x14ac:dyDescent="0.25">
      <c r="A412" s="20" t="s">
        <v>90</v>
      </c>
      <c r="B412" s="20">
        <v>620</v>
      </c>
      <c r="C412" s="20" t="s">
        <v>12</v>
      </c>
      <c r="D412" s="20" t="s">
        <v>12</v>
      </c>
      <c r="E412" s="23" t="s">
        <v>772</v>
      </c>
      <c r="F412" s="24">
        <v>6945</v>
      </c>
      <c r="G412" s="24">
        <v>7031.6</v>
      </c>
      <c r="H412" s="24">
        <v>7031.6</v>
      </c>
      <c r="I412" s="24"/>
      <c r="J412" s="24"/>
      <c r="K412" s="24"/>
      <c r="L412" s="42">
        <f t="shared" si="419"/>
        <v>6945</v>
      </c>
      <c r="M412" s="42">
        <f t="shared" si="420"/>
        <v>7031.6</v>
      </c>
      <c r="N412" s="42">
        <f t="shared" si="421"/>
        <v>7031.6</v>
      </c>
      <c r="O412" s="48"/>
      <c r="P412" s="48"/>
      <c r="Q412" s="48"/>
      <c r="R412" s="45">
        <f t="shared" si="410"/>
        <v>6945</v>
      </c>
      <c r="S412" s="45">
        <f t="shared" si="411"/>
        <v>7031.6</v>
      </c>
      <c r="T412" s="45">
        <f t="shared" si="412"/>
        <v>7031.6</v>
      </c>
      <c r="U412" s="48"/>
    </row>
    <row r="413" spans="1:21" ht="31.5" x14ac:dyDescent="0.25">
      <c r="A413" s="20" t="s">
        <v>91</v>
      </c>
      <c r="B413" s="20"/>
      <c r="C413" s="20"/>
      <c r="D413" s="20"/>
      <c r="E413" s="23" t="s">
        <v>494</v>
      </c>
      <c r="F413" s="24">
        <f>F414+F417</f>
        <v>2936.4</v>
      </c>
      <c r="G413" s="24">
        <f t="shared" ref="G413:K413" si="422">G414+G417</f>
        <v>2928.3</v>
      </c>
      <c r="H413" s="24">
        <f t="shared" si="422"/>
        <v>2928.3</v>
      </c>
      <c r="I413" s="24">
        <f t="shared" si="422"/>
        <v>0</v>
      </c>
      <c r="J413" s="24">
        <f t="shared" si="422"/>
        <v>0</v>
      </c>
      <c r="K413" s="24">
        <f t="shared" si="422"/>
        <v>0</v>
      </c>
      <c r="L413" s="42">
        <f t="shared" si="419"/>
        <v>2936.4</v>
      </c>
      <c r="M413" s="42">
        <f t="shared" si="420"/>
        <v>2928.3</v>
      </c>
      <c r="N413" s="42">
        <f t="shared" si="421"/>
        <v>2928.3</v>
      </c>
      <c r="O413" s="48">
        <f t="shared" ref="O413:P413" si="423">O414+O417</f>
        <v>0</v>
      </c>
      <c r="P413" s="48">
        <f t="shared" si="423"/>
        <v>0</v>
      </c>
      <c r="Q413" s="48">
        <f t="shared" ref="Q413" si="424">Q414+Q417</f>
        <v>0</v>
      </c>
      <c r="R413" s="45">
        <f t="shared" si="410"/>
        <v>2936.4</v>
      </c>
      <c r="S413" s="45">
        <f t="shared" si="411"/>
        <v>2928.3</v>
      </c>
      <c r="T413" s="45">
        <f t="shared" si="412"/>
        <v>2928.3</v>
      </c>
      <c r="U413" s="48">
        <f t="shared" ref="U413" si="425">U414+U417</f>
        <v>0</v>
      </c>
    </row>
    <row r="414" spans="1:21" ht="31.5" x14ac:dyDescent="0.25">
      <c r="A414" s="20" t="s">
        <v>91</v>
      </c>
      <c r="B414" s="20" t="s">
        <v>6</v>
      </c>
      <c r="C414" s="20"/>
      <c r="D414" s="20"/>
      <c r="E414" s="23" t="s">
        <v>733</v>
      </c>
      <c r="F414" s="24">
        <f>F415</f>
        <v>2536.4</v>
      </c>
      <c r="G414" s="24">
        <f t="shared" ref="G414:U415" si="426">G415</f>
        <v>2528.3000000000002</v>
      </c>
      <c r="H414" s="24">
        <f t="shared" si="426"/>
        <v>2528.3000000000002</v>
      </c>
      <c r="I414" s="24">
        <f t="shared" si="426"/>
        <v>0</v>
      </c>
      <c r="J414" s="24">
        <f t="shared" si="426"/>
        <v>0</v>
      </c>
      <c r="K414" s="24">
        <f t="shared" si="426"/>
        <v>0</v>
      </c>
      <c r="L414" s="42">
        <f t="shared" si="419"/>
        <v>2536.4</v>
      </c>
      <c r="M414" s="42">
        <f t="shared" si="420"/>
        <v>2528.3000000000002</v>
      </c>
      <c r="N414" s="42">
        <f t="shared" si="421"/>
        <v>2528.3000000000002</v>
      </c>
      <c r="O414" s="48">
        <f t="shared" si="426"/>
        <v>0</v>
      </c>
      <c r="P414" s="48">
        <f t="shared" si="426"/>
        <v>0</v>
      </c>
      <c r="Q414" s="48">
        <f t="shared" si="426"/>
        <v>0</v>
      </c>
      <c r="R414" s="45">
        <f t="shared" si="410"/>
        <v>2536.4</v>
      </c>
      <c r="S414" s="45">
        <f t="shared" si="411"/>
        <v>2528.3000000000002</v>
      </c>
      <c r="T414" s="45">
        <f t="shared" si="412"/>
        <v>2528.3000000000002</v>
      </c>
      <c r="U414" s="48">
        <f t="shared" si="426"/>
        <v>0</v>
      </c>
    </row>
    <row r="415" spans="1:21" ht="47.25" x14ac:dyDescent="0.25">
      <c r="A415" s="20" t="s">
        <v>91</v>
      </c>
      <c r="B415" s="20" t="s">
        <v>167</v>
      </c>
      <c r="C415" s="20"/>
      <c r="D415" s="20"/>
      <c r="E415" s="23" t="s">
        <v>734</v>
      </c>
      <c r="F415" s="24">
        <f>F416</f>
        <v>2536.4</v>
      </c>
      <c r="G415" s="24">
        <f t="shared" si="426"/>
        <v>2528.3000000000002</v>
      </c>
      <c r="H415" s="24">
        <f t="shared" si="426"/>
        <v>2528.3000000000002</v>
      </c>
      <c r="I415" s="24">
        <f t="shared" si="426"/>
        <v>0</v>
      </c>
      <c r="J415" s="24">
        <f t="shared" si="426"/>
        <v>0</v>
      </c>
      <c r="K415" s="24">
        <f t="shared" si="426"/>
        <v>0</v>
      </c>
      <c r="L415" s="42">
        <f t="shared" si="419"/>
        <v>2536.4</v>
      </c>
      <c r="M415" s="42">
        <f t="shared" si="420"/>
        <v>2528.3000000000002</v>
      </c>
      <c r="N415" s="42">
        <f t="shared" si="421"/>
        <v>2528.3000000000002</v>
      </c>
      <c r="O415" s="48">
        <f t="shared" si="426"/>
        <v>0</v>
      </c>
      <c r="P415" s="48">
        <f t="shared" si="426"/>
        <v>0</v>
      </c>
      <c r="Q415" s="48">
        <f t="shared" si="426"/>
        <v>0</v>
      </c>
      <c r="R415" s="45">
        <f t="shared" si="410"/>
        <v>2536.4</v>
      </c>
      <c r="S415" s="45">
        <f t="shared" si="411"/>
        <v>2528.3000000000002</v>
      </c>
      <c r="T415" s="45">
        <f t="shared" si="412"/>
        <v>2528.3000000000002</v>
      </c>
      <c r="U415" s="48">
        <f t="shared" si="426"/>
        <v>0</v>
      </c>
    </row>
    <row r="416" spans="1:21" x14ac:dyDescent="0.25">
      <c r="A416" s="20" t="s">
        <v>91</v>
      </c>
      <c r="B416" s="20">
        <v>240</v>
      </c>
      <c r="C416" s="20" t="s">
        <v>12</v>
      </c>
      <c r="D416" s="20" t="s">
        <v>12</v>
      </c>
      <c r="E416" s="23" t="s">
        <v>772</v>
      </c>
      <c r="F416" s="24">
        <v>2536.4</v>
      </c>
      <c r="G416" s="24">
        <v>2528.3000000000002</v>
      </c>
      <c r="H416" s="24">
        <v>2528.3000000000002</v>
      </c>
      <c r="I416" s="24"/>
      <c r="J416" s="24"/>
      <c r="K416" s="24"/>
      <c r="L416" s="42">
        <f t="shared" si="419"/>
        <v>2536.4</v>
      </c>
      <c r="M416" s="42">
        <f t="shared" si="420"/>
        <v>2528.3000000000002</v>
      </c>
      <c r="N416" s="42">
        <f t="shared" si="421"/>
        <v>2528.3000000000002</v>
      </c>
      <c r="O416" s="48"/>
      <c r="P416" s="48"/>
      <c r="Q416" s="48"/>
      <c r="R416" s="45">
        <f t="shared" si="410"/>
        <v>2536.4</v>
      </c>
      <c r="S416" s="45">
        <f t="shared" si="411"/>
        <v>2528.3000000000002</v>
      </c>
      <c r="T416" s="45">
        <f t="shared" si="412"/>
        <v>2528.3000000000002</v>
      </c>
      <c r="U416" s="48"/>
    </row>
    <row r="417" spans="1:21" ht="31.5" x14ac:dyDescent="0.25">
      <c r="A417" s="20" t="s">
        <v>91</v>
      </c>
      <c r="B417" s="20" t="s">
        <v>84</v>
      </c>
      <c r="C417" s="20"/>
      <c r="D417" s="20"/>
      <c r="E417" s="23" t="s">
        <v>735</v>
      </c>
      <c r="F417" s="24">
        <f>F418</f>
        <v>400</v>
      </c>
      <c r="G417" s="24">
        <f t="shared" ref="G417:U418" si="427">G418</f>
        <v>400</v>
      </c>
      <c r="H417" s="24">
        <f t="shared" si="427"/>
        <v>400</v>
      </c>
      <c r="I417" s="24">
        <f t="shared" si="427"/>
        <v>0</v>
      </c>
      <c r="J417" s="24">
        <f t="shared" si="427"/>
        <v>0</v>
      </c>
      <c r="K417" s="24">
        <f t="shared" si="427"/>
        <v>0</v>
      </c>
      <c r="L417" s="42">
        <f t="shared" si="419"/>
        <v>400</v>
      </c>
      <c r="M417" s="42">
        <f t="shared" si="420"/>
        <v>400</v>
      </c>
      <c r="N417" s="42">
        <f t="shared" si="421"/>
        <v>400</v>
      </c>
      <c r="O417" s="48">
        <f t="shared" si="427"/>
        <v>0</v>
      </c>
      <c r="P417" s="48">
        <f t="shared" si="427"/>
        <v>0</v>
      </c>
      <c r="Q417" s="48">
        <f t="shared" si="427"/>
        <v>0</v>
      </c>
      <c r="R417" s="45">
        <f t="shared" si="410"/>
        <v>400</v>
      </c>
      <c r="S417" s="45">
        <f t="shared" si="411"/>
        <v>400</v>
      </c>
      <c r="T417" s="45">
        <f t="shared" si="412"/>
        <v>400</v>
      </c>
      <c r="U417" s="48">
        <f t="shared" si="427"/>
        <v>0</v>
      </c>
    </row>
    <row r="418" spans="1:21" x14ac:dyDescent="0.25">
      <c r="A418" s="20" t="s">
        <v>91</v>
      </c>
      <c r="B418" s="20" t="s">
        <v>424</v>
      </c>
      <c r="C418" s="20"/>
      <c r="D418" s="20"/>
      <c r="E418" s="23" t="s">
        <v>739</v>
      </c>
      <c r="F418" s="24">
        <f>F419</f>
        <v>400</v>
      </c>
      <c r="G418" s="24">
        <f t="shared" si="427"/>
        <v>400</v>
      </c>
      <c r="H418" s="24">
        <f t="shared" si="427"/>
        <v>400</v>
      </c>
      <c r="I418" s="24">
        <f t="shared" si="427"/>
        <v>0</v>
      </c>
      <c r="J418" s="24">
        <f t="shared" si="427"/>
        <v>0</v>
      </c>
      <c r="K418" s="24">
        <f t="shared" si="427"/>
        <v>0</v>
      </c>
      <c r="L418" s="42">
        <f t="shared" si="419"/>
        <v>400</v>
      </c>
      <c r="M418" s="42">
        <f t="shared" si="420"/>
        <v>400</v>
      </c>
      <c r="N418" s="42">
        <f t="shared" si="421"/>
        <v>400</v>
      </c>
      <c r="O418" s="48">
        <f t="shared" si="427"/>
        <v>0</v>
      </c>
      <c r="P418" s="48">
        <f t="shared" si="427"/>
        <v>0</v>
      </c>
      <c r="Q418" s="48">
        <f t="shared" si="427"/>
        <v>0</v>
      </c>
      <c r="R418" s="45">
        <f t="shared" si="410"/>
        <v>400</v>
      </c>
      <c r="S418" s="45">
        <f t="shared" si="411"/>
        <v>400</v>
      </c>
      <c r="T418" s="45">
        <f t="shared" si="412"/>
        <v>400</v>
      </c>
      <c r="U418" s="48">
        <f t="shared" si="427"/>
        <v>0</v>
      </c>
    </row>
    <row r="419" spans="1:21" x14ac:dyDescent="0.25">
      <c r="A419" s="20" t="s">
        <v>91</v>
      </c>
      <c r="B419" s="20">
        <v>350</v>
      </c>
      <c r="C419" s="20" t="s">
        <v>12</v>
      </c>
      <c r="D419" s="20" t="s">
        <v>12</v>
      </c>
      <c r="E419" s="23" t="s">
        <v>772</v>
      </c>
      <c r="F419" s="24">
        <v>400</v>
      </c>
      <c r="G419" s="24">
        <v>400</v>
      </c>
      <c r="H419" s="24">
        <v>400</v>
      </c>
      <c r="I419" s="24"/>
      <c r="J419" s="24"/>
      <c r="K419" s="24"/>
      <c r="L419" s="42">
        <f t="shared" si="419"/>
        <v>400</v>
      </c>
      <c r="M419" s="42">
        <f t="shared" si="420"/>
        <v>400</v>
      </c>
      <c r="N419" s="42">
        <f t="shared" si="421"/>
        <v>400</v>
      </c>
      <c r="O419" s="48"/>
      <c r="P419" s="48"/>
      <c r="Q419" s="48"/>
      <c r="R419" s="45">
        <f t="shared" si="410"/>
        <v>400</v>
      </c>
      <c r="S419" s="45">
        <f t="shared" si="411"/>
        <v>400</v>
      </c>
      <c r="T419" s="45">
        <f t="shared" si="412"/>
        <v>400</v>
      </c>
      <c r="U419" s="48"/>
    </row>
    <row r="420" spans="1:21" ht="78.75" x14ac:dyDescent="0.25">
      <c r="A420" s="20" t="s">
        <v>865</v>
      </c>
      <c r="B420" s="20"/>
      <c r="C420" s="20"/>
      <c r="D420" s="20"/>
      <c r="E420" s="43" t="s">
        <v>878</v>
      </c>
      <c r="F420" s="24"/>
      <c r="G420" s="24"/>
      <c r="H420" s="24"/>
      <c r="I420" s="24"/>
      <c r="J420" s="24"/>
      <c r="K420" s="24"/>
      <c r="L420" s="42">
        <f>L421+L424</f>
        <v>0</v>
      </c>
      <c r="M420" s="42">
        <f t="shared" ref="M420:U420" si="428">M421+M424</f>
        <v>0</v>
      </c>
      <c r="N420" s="42">
        <f t="shared" si="428"/>
        <v>0</v>
      </c>
      <c r="O420" s="45">
        <f t="shared" si="428"/>
        <v>1240</v>
      </c>
      <c r="P420" s="45">
        <f t="shared" si="428"/>
        <v>1240</v>
      </c>
      <c r="Q420" s="45">
        <f t="shared" si="428"/>
        <v>0</v>
      </c>
      <c r="R420" s="45">
        <f t="shared" ref="R420:R426" si="429">L420+O420</f>
        <v>1240</v>
      </c>
      <c r="S420" s="45">
        <f t="shared" ref="S420:S426" si="430">M420+P420</f>
        <v>1240</v>
      </c>
      <c r="T420" s="45">
        <f t="shared" ref="T420:T426" si="431">N420+Q420</f>
        <v>0</v>
      </c>
      <c r="U420" s="45">
        <f t="shared" si="428"/>
        <v>0</v>
      </c>
    </row>
    <row r="421" spans="1:21" ht="31.5" x14ac:dyDescent="0.25">
      <c r="A421" s="20" t="s">
        <v>865</v>
      </c>
      <c r="B421" s="20" t="s">
        <v>6</v>
      </c>
      <c r="C421" s="20"/>
      <c r="D421" s="20"/>
      <c r="E421" s="23" t="s">
        <v>733</v>
      </c>
      <c r="F421" s="24"/>
      <c r="G421" s="24"/>
      <c r="H421" s="24"/>
      <c r="I421" s="24"/>
      <c r="J421" s="24"/>
      <c r="K421" s="24"/>
      <c r="L421" s="42">
        <f>L422</f>
        <v>0</v>
      </c>
      <c r="M421" s="42">
        <f t="shared" ref="M421:U422" si="432">M422</f>
        <v>0</v>
      </c>
      <c r="N421" s="42">
        <f t="shared" si="432"/>
        <v>0</v>
      </c>
      <c r="O421" s="45">
        <f t="shared" si="432"/>
        <v>740</v>
      </c>
      <c r="P421" s="45">
        <f t="shared" si="432"/>
        <v>740</v>
      </c>
      <c r="Q421" s="45">
        <f t="shared" si="432"/>
        <v>0</v>
      </c>
      <c r="R421" s="45">
        <f t="shared" si="429"/>
        <v>740</v>
      </c>
      <c r="S421" s="45">
        <f t="shared" si="430"/>
        <v>740</v>
      </c>
      <c r="T421" s="45">
        <f t="shared" si="431"/>
        <v>0</v>
      </c>
      <c r="U421" s="45">
        <f t="shared" si="432"/>
        <v>0</v>
      </c>
    </row>
    <row r="422" spans="1:21" ht="47.25" x14ac:dyDescent="0.25">
      <c r="A422" s="20" t="s">
        <v>865</v>
      </c>
      <c r="B422" s="20" t="s">
        <v>167</v>
      </c>
      <c r="C422" s="20"/>
      <c r="D422" s="20"/>
      <c r="E422" s="23" t="s">
        <v>734</v>
      </c>
      <c r="F422" s="24"/>
      <c r="G422" s="24"/>
      <c r="H422" s="24"/>
      <c r="I422" s="24"/>
      <c r="J422" s="24"/>
      <c r="K422" s="24"/>
      <c r="L422" s="42">
        <f>L423</f>
        <v>0</v>
      </c>
      <c r="M422" s="42">
        <f t="shared" si="432"/>
        <v>0</v>
      </c>
      <c r="N422" s="42">
        <f t="shared" si="432"/>
        <v>0</v>
      </c>
      <c r="O422" s="45">
        <f t="shared" si="432"/>
        <v>740</v>
      </c>
      <c r="P422" s="45">
        <f t="shared" si="432"/>
        <v>740</v>
      </c>
      <c r="Q422" s="45">
        <f t="shared" si="432"/>
        <v>0</v>
      </c>
      <c r="R422" s="45">
        <f t="shared" si="429"/>
        <v>740</v>
      </c>
      <c r="S422" s="45">
        <f t="shared" si="430"/>
        <v>740</v>
      </c>
      <c r="T422" s="45">
        <f t="shared" si="431"/>
        <v>0</v>
      </c>
      <c r="U422" s="45">
        <f t="shared" si="432"/>
        <v>0</v>
      </c>
    </row>
    <row r="423" spans="1:21" x14ac:dyDescent="0.25">
      <c r="A423" s="20" t="s">
        <v>865</v>
      </c>
      <c r="B423" s="20" t="s">
        <v>167</v>
      </c>
      <c r="C423" s="20" t="s">
        <v>12</v>
      </c>
      <c r="D423" s="20" t="s">
        <v>12</v>
      </c>
      <c r="E423" s="23" t="s">
        <v>772</v>
      </c>
      <c r="F423" s="24"/>
      <c r="G423" s="24"/>
      <c r="H423" s="24"/>
      <c r="I423" s="24"/>
      <c r="J423" s="24"/>
      <c r="K423" s="24"/>
      <c r="L423" s="42">
        <v>0</v>
      </c>
      <c r="M423" s="42">
        <v>0</v>
      </c>
      <c r="N423" s="42">
        <v>0</v>
      </c>
      <c r="O423" s="45">
        <v>740</v>
      </c>
      <c r="P423" s="45">
        <v>740</v>
      </c>
      <c r="Q423" s="45"/>
      <c r="R423" s="45">
        <f t="shared" si="429"/>
        <v>740</v>
      </c>
      <c r="S423" s="45">
        <f t="shared" si="430"/>
        <v>740</v>
      </c>
      <c r="T423" s="45">
        <f t="shared" si="431"/>
        <v>0</v>
      </c>
      <c r="U423" s="45"/>
    </row>
    <row r="424" spans="1:21" ht="47.25" x14ac:dyDescent="0.25">
      <c r="A424" s="20" t="s">
        <v>865</v>
      </c>
      <c r="B424" s="20" t="s">
        <v>55</v>
      </c>
      <c r="C424" s="20"/>
      <c r="D424" s="20"/>
      <c r="E424" s="39" t="s">
        <v>742</v>
      </c>
      <c r="F424" s="24"/>
      <c r="G424" s="24"/>
      <c r="H424" s="24"/>
      <c r="I424" s="24"/>
      <c r="J424" s="24"/>
      <c r="K424" s="24"/>
      <c r="L424" s="42">
        <f>L425</f>
        <v>0</v>
      </c>
      <c r="M424" s="42">
        <f t="shared" ref="M424:U425" si="433">M425</f>
        <v>0</v>
      </c>
      <c r="N424" s="42">
        <f t="shared" si="433"/>
        <v>0</v>
      </c>
      <c r="O424" s="45">
        <f t="shared" si="433"/>
        <v>500</v>
      </c>
      <c r="P424" s="45">
        <f t="shared" si="433"/>
        <v>500</v>
      </c>
      <c r="Q424" s="45">
        <f t="shared" si="433"/>
        <v>0</v>
      </c>
      <c r="R424" s="45">
        <f t="shared" si="429"/>
        <v>500</v>
      </c>
      <c r="S424" s="45">
        <f t="shared" si="430"/>
        <v>500</v>
      </c>
      <c r="T424" s="45">
        <f t="shared" si="431"/>
        <v>0</v>
      </c>
      <c r="U424" s="45">
        <f t="shared" si="433"/>
        <v>0</v>
      </c>
    </row>
    <row r="425" spans="1:21" ht="47.25" x14ac:dyDescent="0.25">
      <c r="A425" s="20" t="s">
        <v>865</v>
      </c>
      <c r="B425" s="20" t="s">
        <v>216</v>
      </c>
      <c r="C425" s="20"/>
      <c r="D425" s="20"/>
      <c r="E425" s="23" t="s">
        <v>745</v>
      </c>
      <c r="F425" s="24"/>
      <c r="G425" s="24"/>
      <c r="H425" s="24"/>
      <c r="I425" s="24"/>
      <c r="J425" s="24"/>
      <c r="K425" s="24"/>
      <c r="L425" s="42">
        <f>L426</f>
        <v>0</v>
      </c>
      <c r="M425" s="42">
        <f t="shared" si="433"/>
        <v>0</v>
      </c>
      <c r="N425" s="42">
        <f t="shared" si="433"/>
        <v>0</v>
      </c>
      <c r="O425" s="45">
        <f t="shared" si="433"/>
        <v>500</v>
      </c>
      <c r="P425" s="45">
        <f t="shared" si="433"/>
        <v>500</v>
      </c>
      <c r="Q425" s="45">
        <f t="shared" si="433"/>
        <v>0</v>
      </c>
      <c r="R425" s="45">
        <f t="shared" si="429"/>
        <v>500</v>
      </c>
      <c r="S425" s="45">
        <f t="shared" si="430"/>
        <v>500</v>
      </c>
      <c r="T425" s="45">
        <f t="shared" si="431"/>
        <v>0</v>
      </c>
      <c r="U425" s="45">
        <f t="shared" si="433"/>
        <v>0</v>
      </c>
    </row>
    <row r="426" spans="1:21" x14ac:dyDescent="0.25">
      <c r="A426" s="20" t="s">
        <v>865</v>
      </c>
      <c r="B426" s="20" t="s">
        <v>216</v>
      </c>
      <c r="C426" s="20" t="s">
        <v>12</v>
      </c>
      <c r="D426" s="20" t="s">
        <v>12</v>
      </c>
      <c r="E426" s="23" t="s">
        <v>772</v>
      </c>
      <c r="F426" s="24"/>
      <c r="G426" s="24"/>
      <c r="H426" s="24"/>
      <c r="I426" s="24"/>
      <c r="J426" s="24"/>
      <c r="K426" s="24"/>
      <c r="L426" s="42">
        <v>0</v>
      </c>
      <c r="M426" s="42">
        <v>0</v>
      </c>
      <c r="N426" s="42">
        <v>0</v>
      </c>
      <c r="O426" s="45">
        <v>500</v>
      </c>
      <c r="P426" s="45">
        <v>500</v>
      </c>
      <c r="Q426" s="45"/>
      <c r="R426" s="45">
        <f t="shared" si="429"/>
        <v>500</v>
      </c>
      <c r="S426" s="45">
        <f t="shared" si="430"/>
        <v>500</v>
      </c>
      <c r="T426" s="45">
        <f t="shared" si="431"/>
        <v>0</v>
      </c>
      <c r="U426" s="45"/>
    </row>
    <row r="427" spans="1:21" ht="63" x14ac:dyDescent="0.25">
      <c r="A427" s="20" t="s">
        <v>92</v>
      </c>
      <c r="B427" s="20"/>
      <c r="C427" s="20"/>
      <c r="D427" s="20"/>
      <c r="E427" s="23" t="s">
        <v>495</v>
      </c>
      <c r="F427" s="24">
        <f>F428</f>
        <v>2227.6999999999998</v>
      </c>
      <c r="G427" s="24">
        <f t="shared" ref="G427:U429" si="434">G428</f>
        <v>2254.9</v>
      </c>
      <c r="H427" s="24">
        <f t="shared" si="434"/>
        <v>2254.9</v>
      </c>
      <c r="I427" s="24">
        <f t="shared" si="434"/>
        <v>0</v>
      </c>
      <c r="J427" s="24">
        <f t="shared" si="434"/>
        <v>0</v>
      </c>
      <c r="K427" s="24">
        <f t="shared" si="434"/>
        <v>0</v>
      </c>
      <c r="L427" s="42">
        <f t="shared" si="419"/>
        <v>2227.6999999999998</v>
      </c>
      <c r="M427" s="42">
        <f t="shared" si="420"/>
        <v>2254.9</v>
      </c>
      <c r="N427" s="42">
        <f t="shared" si="421"/>
        <v>2254.9</v>
      </c>
      <c r="O427" s="48">
        <f t="shared" si="434"/>
        <v>0</v>
      </c>
      <c r="P427" s="48">
        <f t="shared" si="434"/>
        <v>0</v>
      </c>
      <c r="Q427" s="48">
        <f t="shared" si="434"/>
        <v>0</v>
      </c>
      <c r="R427" s="45">
        <f t="shared" si="410"/>
        <v>2227.6999999999998</v>
      </c>
      <c r="S427" s="45">
        <f t="shared" si="411"/>
        <v>2254.9</v>
      </c>
      <c r="T427" s="45">
        <f t="shared" si="412"/>
        <v>2254.9</v>
      </c>
      <c r="U427" s="48">
        <f t="shared" si="434"/>
        <v>0</v>
      </c>
    </row>
    <row r="428" spans="1:21" ht="47.25" x14ac:dyDescent="0.25">
      <c r="A428" s="20" t="s">
        <v>92</v>
      </c>
      <c r="B428" s="20" t="s">
        <v>55</v>
      </c>
      <c r="C428" s="20"/>
      <c r="D428" s="20"/>
      <c r="E428" s="39" t="s">
        <v>742</v>
      </c>
      <c r="F428" s="24">
        <f>F429</f>
        <v>2227.6999999999998</v>
      </c>
      <c r="G428" s="24">
        <f t="shared" si="434"/>
        <v>2254.9</v>
      </c>
      <c r="H428" s="24">
        <f t="shared" si="434"/>
        <v>2254.9</v>
      </c>
      <c r="I428" s="24">
        <f t="shared" si="434"/>
        <v>0</v>
      </c>
      <c r="J428" s="24">
        <f t="shared" si="434"/>
        <v>0</v>
      </c>
      <c r="K428" s="24">
        <f t="shared" si="434"/>
        <v>0</v>
      </c>
      <c r="L428" s="42">
        <f t="shared" si="419"/>
        <v>2227.6999999999998</v>
      </c>
      <c r="M428" s="42">
        <f t="shared" si="420"/>
        <v>2254.9</v>
      </c>
      <c r="N428" s="42">
        <f t="shared" si="421"/>
        <v>2254.9</v>
      </c>
      <c r="O428" s="48">
        <f t="shared" si="434"/>
        <v>0</v>
      </c>
      <c r="P428" s="48">
        <f t="shared" si="434"/>
        <v>0</v>
      </c>
      <c r="Q428" s="48">
        <f t="shared" si="434"/>
        <v>0</v>
      </c>
      <c r="R428" s="45">
        <f t="shared" si="410"/>
        <v>2227.6999999999998</v>
      </c>
      <c r="S428" s="45">
        <f t="shared" si="411"/>
        <v>2254.9</v>
      </c>
      <c r="T428" s="45">
        <f t="shared" si="412"/>
        <v>2254.9</v>
      </c>
      <c r="U428" s="48">
        <f t="shared" si="434"/>
        <v>0</v>
      </c>
    </row>
    <row r="429" spans="1:21" ht="47.25" x14ac:dyDescent="0.25">
      <c r="A429" s="20" t="s">
        <v>92</v>
      </c>
      <c r="B429" s="20" t="s">
        <v>216</v>
      </c>
      <c r="C429" s="20"/>
      <c r="D429" s="20"/>
      <c r="E429" s="23" t="s">
        <v>745</v>
      </c>
      <c r="F429" s="24">
        <f>F430</f>
        <v>2227.6999999999998</v>
      </c>
      <c r="G429" s="24">
        <f t="shared" si="434"/>
        <v>2254.9</v>
      </c>
      <c r="H429" s="24">
        <f t="shared" si="434"/>
        <v>2254.9</v>
      </c>
      <c r="I429" s="24">
        <f t="shared" si="434"/>
        <v>0</v>
      </c>
      <c r="J429" s="24">
        <f t="shared" si="434"/>
        <v>0</v>
      </c>
      <c r="K429" s="24">
        <f t="shared" si="434"/>
        <v>0</v>
      </c>
      <c r="L429" s="42">
        <f t="shared" si="419"/>
        <v>2227.6999999999998</v>
      </c>
      <c r="M429" s="42">
        <f t="shared" si="420"/>
        <v>2254.9</v>
      </c>
      <c r="N429" s="42">
        <f t="shared" si="421"/>
        <v>2254.9</v>
      </c>
      <c r="O429" s="48">
        <f t="shared" si="434"/>
        <v>0</v>
      </c>
      <c r="P429" s="48">
        <f t="shared" si="434"/>
        <v>0</v>
      </c>
      <c r="Q429" s="48">
        <f t="shared" si="434"/>
        <v>0</v>
      </c>
      <c r="R429" s="45">
        <f t="shared" si="410"/>
        <v>2227.6999999999998</v>
      </c>
      <c r="S429" s="45">
        <f t="shared" si="411"/>
        <v>2254.9</v>
      </c>
      <c r="T429" s="45">
        <f t="shared" si="412"/>
        <v>2254.9</v>
      </c>
      <c r="U429" s="48">
        <f t="shared" si="434"/>
        <v>0</v>
      </c>
    </row>
    <row r="430" spans="1:21" x14ac:dyDescent="0.25">
      <c r="A430" s="20" t="s">
        <v>92</v>
      </c>
      <c r="B430" s="20">
        <v>630</v>
      </c>
      <c r="C430" s="20" t="s">
        <v>12</v>
      </c>
      <c r="D430" s="20" t="s">
        <v>12</v>
      </c>
      <c r="E430" s="23" t="s">
        <v>772</v>
      </c>
      <c r="F430" s="24">
        <v>2227.6999999999998</v>
      </c>
      <c r="G430" s="24">
        <v>2254.9</v>
      </c>
      <c r="H430" s="24">
        <v>2254.9</v>
      </c>
      <c r="I430" s="24"/>
      <c r="J430" s="24"/>
      <c r="K430" s="24"/>
      <c r="L430" s="42">
        <f t="shared" si="419"/>
        <v>2227.6999999999998</v>
      </c>
      <c r="M430" s="42">
        <f t="shared" si="420"/>
        <v>2254.9</v>
      </c>
      <c r="N430" s="42">
        <f t="shared" si="421"/>
        <v>2254.9</v>
      </c>
      <c r="O430" s="48"/>
      <c r="P430" s="48"/>
      <c r="Q430" s="48"/>
      <c r="R430" s="45">
        <f t="shared" si="410"/>
        <v>2227.6999999999998</v>
      </c>
      <c r="S430" s="45">
        <f t="shared" si="411"/>
        <v>2254.9</v>
      </c>
      <c r="T430" s="45">
        <f t="shared" si="412"/>
        <v>2254.9</v>
      </c>
      <c r="U430" s="48"/>
    </row>
    <row r="431" spans="1:21" ht="78.75" x14ac:dyDescent="0.25">
      <c r="A431" s="20" t="s">
        <v>194</v>
      </c>
      <c r="B431" s="20"/>
      <c r="C431" s="20"/>
      <c r="D431" s="20"/>
      <c r="E431" s="23" t="s">
        <v>496</v>
      </c>
      <c r="F431" s="24">
        <f>F432</f>
        <v>13658.599999999999</v>
      </c>
      <c r="G431" s="24">
        <f t="shared" ref="G431:U433" si="435">G432</f>
        <v>13770.8</v>
      </c>
      <c r="H431" s="24">
        <f t="shared" si="435"/>
        <v>13770.8</v>
      </c>
      <c r="I431" s="24">
        <f t="shared" si="435"/>
        <v>0</v>
      </c>
      <c r="J431" s="24">
        <f t="shared" si="435"/>
        <v>0</v>
      </c>
      <c r="K431" s="24">
        <f t="shared" si="435"/>
        <v>0</v>
      </c>
      <c r="L431" s="42">
        <f t="shared" si="419"/>
        <v>13658.599999999999</v>
      </c>
      <c r="M431" s="42">
        <f t="shared" si="420"/>
        <v>13770.8</v>
      </c>
      <c r="N431" s="42">
        <f t="shared" si="421"/>
        <v>13770.8</v>
      </c>
      <c r="O431" s="48">
        <f t="shared" si="435"/>
        <v>0</v>
      </c>
      <c r="P431" s="48">
        <f t="shared" si="435"/>
        <v>0</v>
      </c>
      <c r="Q431" s="48">
        <f t="shared" si="435"/>
        <v>0</v>
      </c>
      <c r="R431" s="45">
        <f t="shared" si="410"/>
        <v>13658.599999999999</v>
      </c>
      <c r="S431" s="45">
        <f t="shared" si="411"/>
        <v>13770.8</v>
      </c>
      <c r="T431" s="45">
        <f t="shared" si="412"/>
        <v>13770.8</v>
      </c>
      <c r="U431" s="48">
        <f t="shared" si="435"/>
        <v>0</v>
      </c>
    </row>
    <row r="432" spans="1:21" ht="47.25" x14ac:dyDescent="0.25">
      <c r="A432" s="20" t="s">
        <v>194</v>
      </c>
      <c r="B432" s="20" t="s">
        <v>55</v>
      </c>
      <c r="C432" s="20"/>
      <c r="D432" s="20"/>
      <c r="E432" s="39" t="s">
        <v>742</v>
      </c>
      <c r="F432" s="24">
        <f>F433</f>
        <v>13658.599999999999</v>
      </c>
      <c r="G432" s="24">
        <f t="shared" si="435"/>
        <v>13770.8</v>
      </c>
      <c r="H432" s="24">
        <f t="shared" si="435"/>
        <v>13770.8</v>
      </c>
      <c r="I432" s="24">
        <f t="shared" si="435"/>
        <v>0</v>
      </c>
      <c r="J432" s="24">
        <f t="shared" si="435"/>
        <v>0</v>
      </c>
      <c r="K432" s="24">
        <f t="shared" si="435"/>
        <v>0</v>
      </c>
      <c r="L432" s="42">
        <f t="shared" si="419"/>
        <v>13658.599999999999</v>
      </c>
      <c r="M432" s="42">
        <f t="shared" si="420"/>
        <v>13770.8</v>
      </c>
      <c r="N432" s="42">
        <f t="shared" si="421"/>
        <v>13770.8</v>
      </c>
      <c r="O432" s="48">
        <f t="shared" si="435"/>
        <v>0</v>
      </c>
      <c r="P432" s="48">
        <f t="shared" si="435"/>
        <v>0</v>
      </c>
      <c r="Q432" s="48">
        <f t="shared" si="435"/>
        <v>0</v>
      </c>
      <c r="R432" s="45">
        <f t="shared" si="410"/>
        <v>13658.599999999999</v>
      </c>
      <c r="S432" s="45">
        <f t="shared" si="411"/>
        <v>13770.8</v>
      </c>
      <c r="T432" s="45">
        <f t="shared" si="412"/>
        <v>13770.8</v>
      </c>
      <c r="U432" s="48">
        <f t="shared" si="435"/>
        <v>0</v>
      </c>
    </row>
    <row r="433" spans="1:22" ht="47.25" x14ac:dyDescent="0.25">
      <c r="A433" s="20" t="s">
        <v>194</v>
      </c>
      <c r="B433" s="20" t="s">
        <v>216</v>
      </c>
      <c r="C433" s="20"/>
      <c r="D433" s="20"/>
      <c r="E433" s="23" t="s">
        <v>745</v>
      </c>
      <c r="F433" s="24">
        <f>F434</f>
        <v>13658.599999999999</v>
      </c>
      <c r="G433" s="24">
        <f t="shared" si="435"/>
        <v>13770.8</v>
      </c>
      <c r="H433" s="24">
        <f t="shared" si="435"/>
        <v>13770.8</v>
      </c>
      <c r="I433" s="24">
        <f t="shared" si="435"/>
        <v>0</v>
      </c>
      <c r="J433" s="24">
        <f t="shared" si="435"/>
        <v>0</v>
      </c>
      <c r="K433" s="24">
        <f t="shared" si="435"/>
        <v>0</v>
      </c>
      <c r="L433" s="42">
        <f t="shared" si="419"/>
        <v>13658.599999999999</v>
      </c>
      <c r="M433" s="42">
        <f t="shared" si="420"/>
        <v>13770.8</v>
      </c>
      <c r="N433" s="42">
        <f t="shared" si="421"/>
        <v>13770.8</v>
      </c>
      <c r="O433" s="48">
        <f t="shared" si="435"/>
        <v>0</v>
      </c>
      <c r="P433" s="48">
        <f t="shared" si="435"/>
        <v>0</v>
      </c>
      <c r="Q433" s="48">
        <f t="shared" si="435"/>
        <v>0</v>
      </c>
      <c r="R433" s="45">
        <f t="shared" si="410"/>
        <v>13658.599999999999</v>
      </c>
      <c r="S433" s="45">
        <f t="shared" si="411"/>
        <v>13770.8</v>
      </c>
      <c r="T433" s="45">
        <f t="shared" si="412"/>
        <v>13770.8</v>
      </c>
      <c r="U433" s="48">
        <f t="shared" si="435"/>
        <v>0</v>
      </c>
    </row>
    <row r="434" spans="1:22" x14ac:dyDescent="0.25">
      <c r="A434" s="20" t="s">
        <v>194</v>
      </c>
      <c r="B434" s="20">
        <v>630</v>
      </c>
      <c r="C434" s="20" t="s">
        <v>12</v>
      </c>
      <c r="D434" s="20" t="s">
        <v>12</v>
      </c>
      <c r="E434" s="23" t="s">
        <v>772</v>
      </c>
      <c r="F434" s="24">
        <v>13658.599999999999</v>
      </c>
      <c r="G434" s="24">
        <v>13770.8</v>
      </c>
      <c r="H434" s="24">
        <v>13770.8</v>
      </c>
      <c r="I434" s="24"/>
      <c r="J434" s="24"/>
      <c r="K434" s="24"/>
      <c r="L434" s="42">
        <f t="shared" si="419"/>
        <v>13658.599999999999</v>
      </c>
      <c r="M434" s="42">
        <f t="shared" si="420"/>
        <v>13770.8</v>
      </c>
      <c r="N434" s="42">
        <f t="shared" si="421"/>
        <v>13770.8</v>
      </c>
      <c r="O434" s="48"/>
      <c r="P434" s="48"/>
      <c r="Q434" s="48"/>
      <c r="R434" s="45">
        <f t="shared" si="410"/>
        <v>13658.599999999999</v>
      </c>
      <c r="S434" s="45">
        <f t="shared" si="411"/>
        <v>13770.8</v>
      </c>
      <c r="T434" s="45">
        <f t="shared" si="412"/>
        <v>13770.8</v>
      </c>
      <c r="U434" s="48"/>
    </row>
    <row r="435" spans="1:22" s="8" customFormat="1" ht="47.25" x14ac:dyDescent="0.25">
      <c r="A435" s="1" t="s">
        <v>163</v>
      </c>
      <c r="B435" s="1"/>
      <c r="C435" s="1"/>
      <c r="D435" s="1"/>
      <c r="E435" s="2" t="s">
        <v>497</v>
      </c>
      <c r="F435" s="3">
        <f>F436+F463</f>
        <v>804761.59999999998</v>
      </c>
      <c r="G435" s="3">
        <f t="shared" ref="G435:K435" si="436">G436+G463</f>
        <v>913118.3</v>
      </c>
      <c r="H435" s="3">
        <f t="shared" si="436"/>
        <v>1007646.8999999999</v>
      </c>
      <c r="I435" s="3">
        <f t="shared" si="436"/>
        <v>23925.3</v>
      </c>
      <c r="J435" s="3">
        <f t="shared" si="436"/>
        <v>-22237.7</v>
      </c>
      <c r="K435" s="3">
        <f t="shared" si="436"/>
        <v>-113339.5</v>
      </c>
      <c r="L435" s="42">
        <f t="shared" si="419"/>
        <v>828686.9</v>
      </c>
      <c r="M435" s="42">
        <f t="shared" si="420"/>
        <v>890880.60000000009</v>
      </c>
      <c r="N435" s="42">
        <f t="shared" si="421"/>
        <v>894307.39999999991</v>
      </c>
      <c r="O435" s="50">
        <f t="shared" ref="O435:P435" si="437">O436+O463</f>
        <v>3080</v>
      </c>
      <c r="P435" s="50">
        <f t="shared" si="437"/>
        <v>2980</v>
      </c>
      <c r="Q435" s="50">
        <f t="shared" ref="Q435" si="438">Q436+Q463</f>
        <v>0</v>
      </c>
      <c r="R435" s="53">
        <f t="shared" si="410"/>
        <v>831766.9</v>
      </c>
      <c r="S435" s="45">
        <f t="shared" si="411"/>
        <v>893860.60000000009</v>
      </c>
      <c r="T435" s="45">
        <f t="shared" si="412"/>
        <v>894307.39999999991</v>
      </c>
      <c r="U435" s="50">
        <f t="shared" ref="U435" si="439">U436+U463</f>
        <v>0</v>
      </c>
    </row>
    <row r="436" spans="1:22" s="28" customFormat="1" ht="31.5" x14ac:dyDescent="0.25">
      <c r="A436" s="25" t="s">
        <v>366</v>
      </c>
      <c r="B436" s="25"/>
      <c r="C436" s="25"/>
      <c r="D436" s="25"/>
      <c r="E436" s="26" t="s">
        <v>498</v>
      </c>
      <c r="F436" s="27">
        <f>F437+F447+F451+F455+F459</f>
        <v>134308.9</v>
      </c>
      <c r="G436" s="27">
        <f t="shared" ref="G436:K436" si="440">G437+G447+G451+G455+G459</f>
        <v>235548.7</v>
      </c>
      <c r="H436" s="27">
        <f t="shared" si="440"/>
        <v>308671.8</v>
      </c>
      <c r="I436" s="27">
        <f t="shared" si="440"/>
        <v>0</v>
      </c>
      <c r="J436" s="27">
        <f t="shared" si="440"/>
        <v>-30000</v>
      </c>
      <c r="K436" s="27">
        <f t="shared" si="440"/>
        <v>-100000</v>
      </c>
      <c r="L436" s="42">
        <f t="shared" si="419"/>
        <v>134308.9</v>
      </c>
      <c r="M436" s="42">
        <f t="shared" si="420"/>
        <v>205548.7</v>
      </c>
      <c r="N436" s="42">
        <f t="shared" si="421"/>
        <v>208671.8</v>
      </c>
      <c r="O436" s="49">
        <f t="shared" ref="O436:P436" si="441">O437+O447+O451+O455+O459</f>
        <v>0</v>
      </c>
      <c r="P436" s="49">
        <f t="shared" si="441"/>
        <v>0</v>
      </c>
      <c r="Q436" s="49">
        <f t="shared" ref="Q436" si="442">Q437+Q447+Q451+Q455+Q459</f>
        <v>0</v>
      </c>
      <c r="R436" s="55">
        <f t="shared" si="410"/>
        <v>134308.9</v>
      </c>
      <c r="S436" s="45">
        <f t="shared" si="411"/>
        <v>205548.7</v>
      </c>
      <c r="T436" s="45">
        <f t="shared" si="412"/>
        <v>208671.8</v>
      </c>
      <c r="U436" s="49">
        <f t="shared" ref="U436" si="443">U437+U447+U451+U455+U459</f>
        <v>0</v>
      </c>
    </row>
    <row r="437" spans="1:22" ht="63" x14ac:dyDescent="0.25">
      <c r="A437" s="20" t="s">
        <v>359</v>
      </c>
      <c r="B437" s="20"/>
      <c r="C437" s="20"/>
      <c r="D437" s="20"/>
      <c r="E437" s="23" t="s">
        <v>499</v>
      </c>
      <c r="F437" s="24">
        <f>F438+F441</f>
        <v>19394.5</v>
      </c>
      <c r="G437" s="24">
        <f t="shared" ref="G437:K437" si="444">G438+G441</f>
        <v>88280.5</v>
      </c>
      <c r="H437" s="24">
        <f t="shared" si="444"/>
        <v>65269.5</v>
      </c>
      <c r="I437" s="24">
        <f t="shared" si="444"/>
        <v>0</v>
      </c>
      <c r="J437" s="24">
        <f t="shared" si="444"/>
        <v>0</v>
      </c>
      <c r="K437" s="24">
        <f t="shared" si="444"/>
        <v>0</v>
      </c>
      <c r="L437" s="42">
        <f t="shared" si="419"/>
        <v>19394.5</v>
      </c>
      <c r="M437" s="42">
        <f t="shared" si="420"/>
        <v>88280.5</v>
      </c>
      <c r="N437" s="42">
        <f t="shared" si="421"/>
        <v>65269.5</v>
      </c>
      <c r="O437" s="48">
        <f t="shared" ref="O437:P437" si="445">O438+O441</f>
        <v>0</v>
      </c>
      <c r="P437" s="48">
        <f t="shared" si="445"/>
        <v>0</v>
      </c>
      <c r="Q437" s="48">
        <f t="shared" ref="Q437" si="446">Q438+Q441</f>
        <v>0</v>
      </c>
      <c r="R437" s="45">
        <f t="shared" si="410"/>
        <v>19394.5</v>
      </c>
      <c r="S437" s="45">
        <f t="shared" si="411"/>
        <v>88280.5</v>
      </c>
      <c r="T437" s="45">
        <f t="shared" si="412"/>
        <v>65269.5</v>
      </c>
      <c r="U437" s="48">
        <f t="shared" ref="U437" si="447">U438+U441</f>
        <v>0</v>
      </c>
    </row>
    <row r="438" spans="1:22" ht="31.5" x14ac:dyDescent="0.25">
      <c r="A438" s="20" t="s">
        <v>359</v>
      </c>
      <c r="B438" s="20" t="s">
        <v>6</v>
      </c>
      <c r="C438" s="20"/>
      <c r="D438" s="20"/>
      <c r="E438" s="23" t="s">
        <v>733</v>
      </c>
      <c r="F438" s="24">
        <f>F439</f>
        <v>15269.5</v>
      </c>
      <c r="G438" s="24">
        <f t="shared" ref="G438:U439" si="448">G439</f>
        <v>15269.5</v>
      </c>
      <c r="H438" s="24">
        <f t="shared" si="448"/>
        <v>15269.5</v>
      </c>
      <c r="I438" s="24">
        <f t="shared" si="448"/>
        <v>0</v>
      </c>
      <c r="J438" s="24">
        <f t="shared" si="448"/>
        <v>0</v>
      </c>
      <c r="K438" s="24">
        <f t="shared" si="448"/>
        <v>0</v>
      </c>
      <c r="L438" s="42">
        <f t="shared" si="419"/>
        <v>15269.5</v>
      </c>
      <c r="M438" s="42">
        <f t="shared" si="420"/>
        <v>15269.5</v>
      </c>
      <c r="N438" s="42">
        <f t="shared" si="421"/>
        <v>15269.5</v>
      </c>
      <c r="O438" s="48">
        <f t="shared" si="448"/>
        <v>0</v>
      </c>
      <c r="P438" s="48">
        <f t="shared" si="448"/>
        <v>0</v>
      </c>
      <c r="Q438" s="48">
        <f t="shared" si="448"/>
        <v>0</v>
      </c>
      <c r="R438" s="45">
        <f t="shared" si="410"/>
        <v>15269.5</v>
      </c>
      <c r="S438" s="45">
        <f t="shared" si="411"/>
        <v>15269.5</v>
      </c>
      <c r="T438" s="45">
        <f t="shared" si="412"/>
        <v>15269.5</v>
      </c>
      <c r="U438" s="48">
        <f t="shared" si="448"/>
        <v>0</v>
      </c>
    </row>
    <row r="439" spans="1:22" ht="47.25" x14ac:dyDescent="0.25">
      <c r="A439" s="20" t="s">
        <v>359</v>
      </c>
      <c r="B439" s="20" t="s">
        <v>167</v>
      </c>
      <c r="C439" s="20"/>
      <c r="D439" s="20"/>
      <c r="E439" s="23" t="s">
        <v>734</v>
      </c>
      <c r="F439" s="24">
        <f>F440</f>
        <v>15269.5</v>
      </c>
      <c r="G439" s="24">
        <f t="shared" si="448"/>
        <v>15269.5</v>
      </c>
      <c r="H439" s="24">
        <f t="shared" si="448"/>
        <v>15269.5</v>
      </c>
      <c r="I439" s="24">
        <f t="shared" si="448"/>
        <v>0</v>
      </c>
      <c r="J439" s="24">
        <f t="shared" si="448"/>
        <v>0</v>
      </c>
      <c r="K439" s="24">
        <f t="shared" si="448"/>
        <v>0</v>
      </c>
      <c r="L439" s="42">
        <f t="shared" si="419"/>
        <v>15269.5</v>
      </c>
      <c r="M439" s="42">
        <f t="shared" si="420"/>
        <v>15269.5</v>
      </c>
      <c r="N439" s="42">
        <f t="shared" si="421"/>
        <v>15269.5</v>
      </c>
      <c r="O439" s="48">
        <f t="shared" si="448"/>
        <v>0</v>
      </c>
      <c r="P439" s="48">
        <f t="shared" si="448"/>
        <v>0</v>
      </c>
      <c r="Q439" s="48">
        <f t="shared" si="448"/>
        <v>0</v>
      </c>
      <c r="R439" s="45">
        <f t="shared" si="410"/>
        <v>15269.5</v>
      </c>
      <c r="S439" s="45">
        <f t="shared" si="411"/>
        <v>15269.5</v>
      </c>
      <c r="T439" s="45">
        <f t="shared" si="412"/>
        <v>15269.5</v>
      </c>
      <c r="U439" s="48">
        <f t="shared" si="448"/>
        <v>0</v>
      </c>
    </row>
    <row r="440" spans="1:22" x14ac:dyDescent="0.25">
      <c r="A440" s="20" t="s">
        <v>359</v>
      </c>
      <c r="B440" s="20">
        <v>240</v>
      </c>
      <c r="C440" s="20" t="s">
        <v>33</v>
      </c>
      <c r="D440" s="20" t="s">
        <v>10</v>
      </c>
      <c r="E440" s="23" t="s">
        <v>785</v>
      </c>
      <c r="F440" s="24">
        <v>15269.5</v>
      </c>
      <c r="G440" s="24">
        <v>15269.5</v>
      </c>
      <c r="H440" s="24">
        <v>15269.5</v>
      </c>
      <c r="I440" s="24"/>
      <c r="J440" s="24"/>
      <c r="K440" s="24"/>
      <c r="L440" s="42">
        <f t="shared" si="419"/>
        <v>15269.5</v>
      </c>
      <c r="M440" s="42">
        <f t="shared" si="420"/>
        <v>15269.5</v>
      </c>
      <c r="N440" s="42">
        <f t="shared" si="421"/>
        <v>15269.5</v>
      </c>
      <c r="O440" s="48"/>
      <c r="P440" s="48"/>
      <c r="Q440" s="48"/>
      <c r="R440" s="45">
        <f t="shared" si="410"/>
        <v>15269.5</v>
      </c>
      <c r="S440" s="45">
        <f t="shared" si="411"/>
        <v>15269.5</v>
      </c>
      <c r="T440" s="45">
        <f t="shared" si="412"/>
        <v>15269.5</v>
      </c>
      <c r="U440" s="48"/>
    </row>
    <row r="441" spans="1:22" ht="47.25" x14ac:dyDescent="0.25">
      <c r="A441" s="20" t="s">
        <v>359</v>
      </c>
      <c r="B441" s="20" t="s">
        <v>55</v>
      </c>
      <c r="C441" s="20"/>
      <c r="D441" s="20"/>
      <c r="E441" s="39" t="s">
        <v>742</v>
      </c>
      <c r="F441" s="24">
        <f>F442+F444</f>
        <v>4125</v>
      </c>
      <c r="G441" s="24">
        <f t="shared" ref="G441:K441" si="449">G442+G444</f>
        <v>73011</v>
      </c>
      <c r="H441" s="24">
        <f t="shared" si="449"/>
        <v>50000</v>
      </c>
      <c r="I441" s="24">
        <f t="shared" si="449"/>
        <v>0</v>
      </c>
      <c r="J441" s="24">
        <f t="shared" si="449"/>
        <v>0</v>
      </c>
      <c r="K441" s="24">
        <f t="shared" si="449"/>
        <v>0</v>
      </c>
      <c r="L441" s="42">
        <f t="shared" si="419"/>
        <v>4125</v>
      </c>
      <c r="M441" s="42">
        <f t="shared" si="420"/>
        <v>73011</v>
      </c>
      <c r="N441" s="42">
        <f t="shared" si="421"/>
        <v>50000</v>
      </c>
      <c r="O441" s="48">
        <f t="shared" ref="O441:P441" si="450">O442+O444</f>
        <v>0</v>
      </c>
      <c r="P441" s="48">
        <f t="shared" si="450"/>
        <v>0</v>
      </c>
      <c r="Q441" s="48">
        <f t="shared" ref="Q441" si="451">Q442+Q444</f>
        <v>0</v>
      </c>
      <c r="R441" s="45">
        <f t="shared" si="410"/>
        <v>4125</v>
      </c>
      <c r="S441" s="45">
        <f t="shared" si="411"/>
        <v>73011</v>
      </c>
      <c r="T441" s="45">
        <f t="shared" si="412"/>
        <v>50000</v>
      </c>
      <c r="U441" s="48">
        <f t="shared" ref="U441" si="452">U442+U444</f>
        <v>0</v>
      </c>
    </row>
    <row r="442" spans="1:22" hidden="1" x14ac:dyDescent="0.25">
      <c r="A442" s="20" t="s">
        <v>359</v>
      </c>
      <c r="B442" s="20" t="s">
        <v>419</v>
      </c>
      <c r="C442" s="20"/>
      <c r="D442" s="20"/>
      <c r="E442" s="39" t="s">
        <v>743</v>
      </c>
      <c r="F442" s="24">
        <f>F443</f>
        <v>0</v>
      </c>
      <c r="G442" s="24">
        <f t="shared" ref="G442:U442" si="453">G443</f>
        <v>4857.8999999999996</v>
      </c>
      <c r="H442" s="24">
        <f t="shared" si="453"/>
        <v>7320.1</v>
      </c>
      <c r="I442" s="24">
        <f t="shared" si="453"/>
        <v>0</v>
      </c>
      <c r="J442" s="24">
        <f t="shared" si="453"/>
        <v>0</v>
      </c>
      <c r="K442" s="24">
        <f t="shared" si="453"/>
        <v>0</v>
      </c>
      <c r="L442" s="42">
        <f t="shared" si="419"/>
        <v>0</v>
      </c>
      <c r="M442" s="42">
        <f t="shared" si="420"/>
        <v>4857.8999999999996</v>
      </c>
      <c r="N442" s="42">
        <f t="shared" si="421"/>
        <v>7320.1</v>
      </c>
      <c r="O442" s="48">
        <f t="shared" si="453"/>
        <v>0</v>
      </c>
      <c r="P442" s="48">
        <f t="shared" si="453"/>
        <v>0</v>
      </c>
      <c r="Q442" s="48">
        <f t="shared" si="453"/>
        <v>0</v>
      </c>
      <c r="R442" s="45">
        <f t="shared" si="410"/>
        <v>0</v>
      </c>
      <c r="S442" s="45">
        <f t="shared" si="411"/>
        <v>4857.8999999999996</v>
      </c>
      <c r="T442" s="45">
        <f t="shared" si="412"/>
        <v>7320.1</v>
      </c>
      <c r="U442" s="48">
        <f t="shared" si="453"/>
        <v>0</v>
      </c>
      <c r="V442" s="5">
        <v>0</v>
      </c>
    </row>
    <row r="443" spans="1:22" hidden="1" x14ac:dyDescent="0.25">
      <c r="A443" s="20" t="s">
        <v>359</v>
      </c>
      <c r="B443" s="20">
        <v>610</v>
      </c>
      <c r="C443" s="20" t="s">
        <v>12</v>
      </c>
      <c r="D443" s="20" t="s">
        <v>73</v>
      </c>
      <c r="E443" s="23" t="s">
        <v>771</v>
      </c>
      <c r="F443" s="24">
        <v>0</v>
      </c>
      <c r="G443" s="24">
        <v>4857.8999999999996</v>
      </c>
      <c r="H443" s="24">
        <v>7320.1</v>
      </c>
      <c r="I443" s="24"/>
      <c r="J443" s="24"/>
      <c r="K443" s="24"/>
      <c r="L443" s="42">
        <f t="shared" si="419"/>
        <v>0</v>
      </c>
      <c r="M443" s="42">
        <f t="shared" si="420"/>
        <v>4857.8999999999996</v>
      </c>
      <c r="N443" s="42">
        <f t="shared" si="421"/>
        <v>7320.1</v>
      </c>
      <c r="O443" s="48"/>
      <c r="P443" s="48"/>
      <c r="Q443" s="48"/>
      <c r="R443" s="45">
        <f t="shared" si="410"/>
        <v>0</v>
      </c>
      <c r="S443" s="45">
        <f t="shared" si="411"/>
        <v>4857.8999999999996</v>
      </c>
      <c r="T443" s="45">
        <f t="shared" si="412"/>
        <v>7320.1</v>
      </c>
      <c r="U443" s="48"/>
      <c r="V443" s="5">
        <v>0</v>
      </c>
    </row>
    <row r="444" spans="1:22" x14ac:dyDescent="0.25">
      <c r="A444" s="20" t="s">
        <v>359</v>
      </c>
      <c r="B444" s="20" t="s">
        <v>420</v>
      </c>
      <c r="C444" s="20"/>
      <c r="D444" s="20"/>
      <c r="E444" s="23" t="s">
        <v>744</v>
      </c>
      <c r="F444" s="24">
        <f>F445+F446</f>
        <v>4125</v>
      </c>
      <c r="G444" s="24">
        <f t="shared" ref="G444:K444" si="454">G445+G446</f>
        <v>68153.100000000006</v>
      </c>
      <c r="H444" s="24">
        <f t="shared" si="454"/>
        <v>42679.9</v>
      </c>
      <c r="I444" s="24">
        <f t="shared" si="454"/>
        <v>0</v>
      </c>
      <c r="J444" s="24">
        <f t="shared" si="454"/>
        <v>0</v>
      </c>
      <c r="K444" s="24">
        <f t="shared" si="454"/>
        <v>0</v>
      </c>
      <c r="L444" s="42">
        <f t="shared" si="419"/>
        <v>4125</v>
      </c>
      <c r="M444" s="42">
        <f t="shared" si="420"/>
        <v>68153.100000000006</v>
      </c>
      <c r="N444" s="42">
        <f t="shared" si="421"/>
        <v>42679.9</v>
      </c>
      <c r="O444" s="48">
        <f t="shared" ref="O444:P444" si="455">O445+O446</f>
        <v>0</v>
      </c>
      <c r="P444" s="48">
        <f t="shared" si="455"/>
        <v>0</v>
      </c>
      <c r="Q444" s="48">
        <f t="shared" ref="Q444" si="456">Q445+Q446</f>
        <v>0</v>
      </c>
      <c r="R444" s="45">
        <f t="shared" si="410"/>
        <v>4125</v>
      </c>
      <c r="S444" s="45">
        <f t="shared" si="411"/>
        <v>68153.100000000006</v>
      </c>
      <c r="T444" s="45">
        <f t="shared" si="412"/>
        <v>42679.9</v>
      </c>
      <c r="U444" s="48">
        <f t="shared" ref="U444" si="457">U445+U446</f>
        <v>0</v>
      </c>
    </row>
    <row r="445" spans="1:22" x14ac:dyDescent="0.25">
      <c r="A445" s="20" t="s">
        <v>359</v>
      </c>
      <c r="B445" s="20">
        <v>620</v>
      </c>
      <c r="C445" s="20" t="s">
        <v>12</v>
      </c>
      <c r="D445" s="20" t="s">
        <v>73</v>
      </c>
      <c r="E445" s="23" t="s">
        <v>771</v>
      </c>
      <c r="F445" s="24">
        <v>4125</v>
      </c>
      <c r="G445" s="24">
        <v>38136.6</v>
      </c>
      <c r="H445" s="24">
        <v>19602.5</v>
      </c>
      <c r="I445" s="24"/>
      <c r="J445" s="24"/>
      <c r="K445" s="24"/>
      <c r="L445" s="42">
        <f t="shared" si="419"/>
        <v>4125</v>
      </c>
      <c r="M445" s="42">
        <f t="shared" si="420"/>
        <v>38136.6</v>
      </c>
      <c r="N445" s="42">
        <f t="shared" si="421"/>
        <v>19602.5</v>
      </c>
      <c r="O445" s="48"/>
      <c r="P445" s="48"/>
      <c r="Q445" s="48"/>
      <c r="R445" s="45">
        <f t="shared" si="410"/>
        <v>4125</v>
      </c>
      <c r="S445" s="45">
        <f t="shared" si="411"/>
        <v>38136.6</v>
      </c>
      <c r="T445" s="45">
        <f t="shared" si="412"/>
        <v>19602.5</v>
      </c>
      <c r="U445" s="48"/>
    </row>
    <row r="446" spans="1:22" hidden="1" x14ac:dyDescent="0.25">
      <c r="A446" s="20" t="s">
        <v>359</v>
      </c>
      <c r="B446" s="20">
        <v>620</v>
      </c>
      <c r="C446" s="20" t="s">
        <v>33</v>
      </c>
      <c r="D446" s="20" t="s">
        <v>10</v>
      </c>
      <c r="E446" s="23" t="s">
        <v>785</v>
      </c>
      <c r="F446" s="24">
        <v>0</v>
      </c>
      <c r="G446" s="24">
        <v>30016.5</v>
      </c>
      <c r="H446" s="24">
        <v>23077.4</v>
      </c>
      <c r="I446" s="24"/>
      <c r="J446" s="24"/>
      <c r="K446" s="24"/>
      <c r="L446" s="42">
        <f t="shared" si="419"/>
        <v>0</v>
      </c>
      <c r="M446" s="42">
        <f t="shared" si="420"/>
        <v>30016.5</v>
      </c>
      <c r="N446" s="42">
        <f t="shared" si="421"/>
        <v>23077.4</v>
      </c>
      <c r="O446" s="48"/>
      <c r="P446" s="48"/>
      <c r="Q446" s="48"/>
      <c r="R446" s="45">
        <f t="shared" si="410"/>
        <v>0</v>
      </c>
      <c r="S446" s="45">
        <f t="shared" si="411"/>
        <v>30016.5</v>
      </c>
      <c r="T446" s="45">
        <f t="shared" si="412"/>
        <v>23077.4</v>
      </c>
      <c r="U446" s="48"/>
      <c r="V446" s="5">
        <v>0</v>
      </c>
    </row>
    <row r="447" spans="1:22" ht="47.25" x14ac:dyDescent="0.25">
      <c r="A447" s="20" t="s">
        <v>361</v>
      </c>
      <c r="B447" s="20"/>
      <c r="C447" s="20"/>
      <c r="D447" s="20"/>
      <c r="E447" s="23" t="s">
        <v>500</v>
      </c>
      <c r="F447" s="24">
        <f>F448</f>
        <v>4201.2</v>
      </c>
      <c r="G447" s="24">
        <f t="shared" ref="G447:U449" si="458">G448</f>
        <v>17268.2</v>
      </c>
      <c r="H447" s="24">
        <f t="shared" si="458"/>
        <v>18402.3</v>
      </c>
      <c r="I447" s="24">
        <f t="shared" si="458"/>
        <v>0</v>
      </c>
      <c r="J447" s="24">
        <f t="shared" si="458"/>
        <v>0</v>
      </c>
      <c r="K447" s="24">
        <f t="shared" si="458"/>
        <v>0</v>
      </c>
      <c r="L447" s="42">
        <f t="shared" si="419"/>
        <v>4201.2</v>
      </c>
      <c r="M447" s="42">
        <f t="shared" si="420"/>
        <v>17268.2</v>
      </c>
      <c r="N447" s="42">
        <f t="shared" si="421"/>
        <v>18402.3</v>
      </c>
      <c r="O447" s="48">
        <f t="shared" si="458"/>
        <v>0</v>
      </c>
      <c r="P447" s="48">
        <f t="shared" si="458"/>
        <v>0</v>
      </c>
      <c r="Q447" s="48">
        <f t="shared" si="458"/>
        <v>0</v>
      </c>
      <c r="R447" s="45">
        <f t="shared" si="410"/>
        <v>4201.2</v>
      </c>
      <c r="S447" s="45">
        <f t="shared" si="411"/>
        <v>17268.2</v>
      </c>
      <c r="T447" s="45">
        <f t="shared" si="412"/>
        <v>18402.3</v>
      </c>
      <c r="U447" s="48">
        <f t="shared" si="458"/>
        <v>0</v>
      </c>
    </row>
    <row r="448" spans="1:22" ht="31.5" x14ac:dyDescent="0.25">
      <c r="A448" s="20" t="s">
        <v>361</v>
      </c>
      <c r="B448" s="20" t="s">
        <v>6</v>
      </c>
      <c r="C448" s="20"/>
      <c r="D448" s="20"/>
      <c r="E448" s="23" t="s">
        <v>733</v>
      </c>
      <c r="F448" s="24">
        <f>F449</f>
        <v>4201.2</v>
      </c>
      <c r="G448" s="24">
        <f t="shared" si="458"/>
        <v>17268.2</v>
      </c>
      <c r="H448" s="24">
        <f t="shared" si="458"/>
        <v>18402.3</v>
      </c>
      <c r="I448" s="24">
        <f t="shared" si="458"/>
        <v>0</v>
      </c>
      <c r="J448" s="24">
        <f t="shared" si="458"/>
        <v>0</v>
      </c>
      <c r="K448" s="24">
        <f t="shared" si="458"/>
        <v>0</v>
      </c>
      <c r="L448" s="42">
        <f t="shared" si="419"/>
        <v>4201.2</v>
      </c>
      <c r="M448" s="42">
        <f t="shared" si="420"/>
        <v>17268.2</v>
      </c>
      <c r="N448" s="42">
        <f t="shared" si="421"/>
        <v>18402.3</v>
      </c>
      <c r="O448" s="48">
        <f t="shared" si="458"/>
        <v>0</v>
      </c>
      <c r="P448" s="48">
        <f t="shared" si="458"/>
        <v>0</v>
      </c>
      <c r="Q448" s="48">
        <f t="shared" si="458"/>
        <v>0</v>
      </c>
      <c r="R448" s="45">
        <f t="shared" si="410"/>
        <v>4201.2</v>
      </c>
      <c r="S448" s="45">
        <f t="shared" si="411"/>
        <v>17268.2</v>
      </c>
      <c r="T448" s="45">
        <f t="shared" si="412"/>
        <v>18402.3</v>
      </c>
      <c r="U448" s="48">
        <f t="shared" si="458"/>
        <v>0</v>
      </c>
    </row>
    <row r="449" spans="1:22" ht="47.25" x14ac:dyDescent="0.25">
      <c r="A449" s="20" t="s">
        <v>361</v>
      </c>
      <c r="B449" s="20" t="s">
        <v>167</v>
      </c>
      <c r="C449" s="20"/>
      <c r="D449" s="20"/>
      <c r="E449" s="23" t="s">
        <v>734</v>
      </c>
      <c r="F449" s="24">
        <f>F450</f>
        <v>4201.2</v>
      </c>
      <c r="G449" s="24">
        <f t="shared" si="458"/>
        <v>17268.2</v>
      </c>
      <c r="H449" s="24">
        <f t="shared" si="458"/>
        <v>18402.3</v>
      </c>
      <c r="I449" s="24">
        <f t="shared" si="458"/>
        <v>0</v>
      </c>
      <c r="J449" s="24">
        <f t="shared" si="458"/>
        <v>0</v>
      </c>
      <c r="K449" s="24">
        <f t="shared" si="458"/>
        <v>0</v>
      </c>
      <c r="L449" s="42">
        <f t="shared" si="419"/>
        <v>4201.2</v>
      </c>
      <c r="M449" s="42">
        <f t="shared" si="420"/>
        <v>17268.2</v>
      </c>
      <c r="N449" s="42">
        <f t="shared" si="421"/>
        <v>18402.3</v>
      </c>
      <c r="O449" s="48">
        <f t="shared" si="458"/>
        <v>0</v>
      </c>
      <c r="P449" s="48">
        <f t="shared" si="458"/>
        <v>0</v>
      </c>
      <c r="Q449" s="48">
        <f t="shared" si="458"/>
        <v>0</v>
      </c>
      <c r="R449" s="45">
        <f t="shared" si="410"/>
        <v>4201.2</v>
      </c>
      <c r="S449" s="45">
        <f t="shared" si="411"/>
        <v>17268.2</v>
      </c>
      <c r="T449" s="45">
        <f t="shared" si="412"/>
        <v>18402.3</v>
      </c>
      <c r="U449" s="48">
        <f t="shared" si="458"/>
        <v>0</v>
      </c>
    </row>
    <row r="450" spans="1:22" x14ac:dyDescent="0.25">
      <c r="A450" s="20" t="s">
        <v>361</v>
      </c>
      <c r="B450" s="20">
        <v>240</v>
      </c>
      <c r="C450" s="20" t="s">
        <v>33</v>
      </c>
      <c r="D450" s="20" t="s">
        <v>10</v>
      </c>
      <c r="E450" s="23" t="s">
        <v>785</v>
      </c>
      <c r="F450" s="24">
        <v>4201.2</v>
      </c>
      <c r="G450" s="24">
        <v>17268.2</v>
      </c>
      <c r="H450" s="24">
        <v>18402.3</v>
      </c>
      <c r="I450" s="24"/>
      <c r="J450" s="24"/>
      <c r="K450" s="24"/>
      <c r="L450" s="42">
        <f t="shared" si="419"/>
        <v>4201.2</v>
      </c>
      <c r="M450" s="42">
        <f t="shared" si="420"/>
        <v>17268.2</v>
      </c>
      <c r="N450" s="42">
        <f t="shared" si="421"/>
        <v>18402.3</v>
      </c>
      <c r="O450" s="48"/>
      <c r="P450" s="48"/>
      <c r="Q450" s="48"/>
      <c r="R450" s="45">
        <f t="shared" si="410"/>
        <v>4201.2</v>
      </c>
      <c r="S450" s="45">
        <f t="shared" si="411"/>
        <v>17268.2</v>
      </c>
      <c r="T450" s="45">
        <f t="shared" si="412"/>
        <v>18402.3</v>
      </c>
      <c r="U450" s="48"/>
    </row>
    <row r="451" spans="1:22" ht="47.25" hidden="1" x14ac:dyDescent="0.25">
      <c r="A451" s="20" t="s">
        <v>363</v>
      </c>
      <c r="B451" s="20"/>
      <c r="C451" s="20"/>
      <c r="D451" s="20"/>
      <c r="E451" s="23" t="s">
        <v>501</v>
      </c>
      <c r="F451" s="24">
        <f>F452</f>
        <v>5000</v>
      </c>
      <c r="G451" s="24">
        <f t="shared" ref="G451:U453" si="459">G452</f>
        <v>130000</v>
      </c>
      <c r="H451" s="24">
        <f t="shared" si="459"/>
        <v>225000</v>
      </c>
      <c r="I451" s="24">
        <f t="shared" si="459"/>
        <v>-5000</v>
      </c>
      <c r="J451" s="24">
        <f t="shared" si="459"/>
        <v>-130000</v>
      </c>
      <c r="K451" s="24">
        <f t="shared" si="459"/>
        <v>-225000</v>
      </c>
      <c r="L451" s="42">
        <f t="shared" si="419"/>
        <v>0</v>
      </c>
      <c r="M451" s="42">
        <f t="shared" si="420"/>
        <v>0</v>
      </c>
      <c r="N451" s="42">
        <f t="shared" si="421"/>
        <v>0</v>
      </c>
      <c r="O451" s="48">
        <f t="shared" si="459"/>
        <v>0</v>
      </c>
      <c r="P451" s="48">
        <f t="shared" si="459"/>
        <v>0</v>
      </c>
      <c r="Q451" s="48">
        <f t="shared" si="459"/>
        <v>0</v>
      </c>
      <c r="R451" s="45">
        <f t="shared" si="410"/>
        <v>0</v>
      </c>
      <c r="S451" s="45">
        <f t="shared" si="411"/>
        <v>0</v>
      </c>
      <c r="T451" s="45">
        <f t="shared" si="412"/>
        <v>0</v>
      </c>
      <c r="U451" s="48">
        <f t="shared" si="459"/>
        <v>0</v>
      </c>
      <c r="V451" s="5">
        <v>0</v>
      </c>
    </row>
    <row r="452" spans="1:22" ht="47.25" hidden="1" x14ac:dyDescent="0.25">
      <c r="A452" s="20" t="s">
        <v>363</v>
      </c>
      <c r="B452" s="20" t="s">
        <v>14</v>
      </c>
      <c r="C452" s="20"/>
      <c r="D452" s="20"/>
      <c r="E452" s="23" t="s">
        <v>740</v>
      </c>
      <c r="F452" s="24">
        <f>F453</f>
        <v>5000</v>
      </c>
      <c r="G452" s="24">
        <f t="shared" si="459"/>
        <v>130000</v>
      </c>
      <c r="H452" s="24">
        <f t="shared" si="459"/>
        <v>225000</v>
      </c>
      <c r="I452" s="24">
        <f t="shared" si="459"/>
        <v>-5000</v>
      </c>
      <c r="J452" s="24">
        <f t="shared" si="459"/>
        <v>-130000</v>
      </c>
      <c r="K452" s="24">
        <f t="shared" si="459"/>
        <v>-225000</v>
      </c>
      <c r="L452" s="42">
        <f t="shared" si="419"/>
        <v>0</v>
      </c>
      <c r="M452" s="42">
        <f t="shared" si="420"/>
        <v>0</v>
      </c>
      <c r="N452" s="42">
        <f t="shared" si="421"/>
        <v>0</v>
      </c>
      <c r="O452" s="48">
        <f t="shared" si="459"/>
        <v>0</v>
      </c>
      <c r="P452" s="48">
        <f t="shared" si="459"/>
        <v>0</v>
      </c>
      <c r="Q452" s="48">
        <f t="shared" si="459"/>
        <v>0</v>
      </c>
      <c r="R452" s="45">
        <f t="shared" si="410"/>
        <v>0</v>
      </c>
      <c r="S452" s="45">
        <f t="shared" si="411"/>
        <v>0</v>
      </c>
      <c r="T452" s="45">
        <f t="shared" si="412"/>
        <v>0</v>
      </c>
      <c r="U452" s="48">
        <f t="shared" si="459"/>
        <v>0</v>
      </c>
      <c r="V452" s="5">
        <v>0</v>
      </c>
    </row>
    <row r="453" spans="1:22" hidden="1" x14ac:dyDescent="0.25">
      <c r="A453" s="20" t="s">
        <v>363</v>
      </c>
      <c r="B453" s="20" t="s">
        <v>330</v>
      </c>
      <c r="C453" s="20"/>
      <c r="D453" s="20"/>
      <c r="E453" s="23" t="s">
        <v>741</v>
      </c>
      <c r="F453" s="24">
        <f>F454</f>
        <v>5000</v>
      </c>
      <c r="G453" s="24">
        <f t="shared" si="459"/>
        <v>130000</v>
      </c>
      <c r="H453" s="24">
        <f t="shared" si="459"/>
        <v>225000</v>
      </c>
      <c r="I453" s="24">
        <f t="shared" si="459"/>
        <v>-5000</v>
      </c>
      <c r="J453" s="24">
        <f t="shared" si="459"/>
        <v>-130000</v>
      </c>
      <c r="K453" s="24">
        <f t="shared" si="459"/>
        <v>-225000</v>
      </c>
      <c r="L453" s="42">
        <f t="shared" si="419"/>
        <v>0</v>
      </c>
      <c r="M453" s="42">
        <f t="shared" si="420"/>
        <v>0</v>
      </c>
      <c r="N453" s="42">
        <f t="shared" si="421"/>
        <v>0</v>
      </c>
      <c r="O453" s="48">
        <f t="shared" si="459"/>
        <v>0</v>
      </c>
      <c r="P453" s="48">
        <f t="shared" si="459"/>
        <v>0</v>
      </c>
      <c r="Q453" s="48">
        <f t="shared" si="459"/>
        <v>0</v>
      </c>
      <c r="R453" s="45">
        <f t="shared" si="410"/>
        <v>0</v>
      </c>
      <c r="S453" s="45">
        <f t="shared" si="411"/>
        <v>0</v>
      </c>
      <c r="T453" s="45">
        <f t="shared" si="412"/>
        <v>0</v>
      </c>
      <c r="U453" s="48">
        <f t="shared" si="459"/>
        <v>0</v>
      </c>
      <c r="V453" s="5">
        <v>0</v>
      </c>
    </row>
    <row r="454" spans="1:22" hidden="1" x14ac:dyDescent="0.25">
      <c r="A454" s="20" t="s">
        <v>363</v>
      </c>
      <c r="B454" s="20">
        <v>410</v>
      </c>
      <c r="C454" s="20" t="s">
        <v>33</v>
      </c>
      <c r="D454" s="20" t="s">
        <v>73</v>
      </c>
      <c r="E454" s="23" t="s">
        <v>786</v>
      </c>
      <c r="F454" s="24">
        <v>5000</v>
      </c>
      <c r="G454" s="24">
        <v>130000</v>
      </c>
      <c r="H454" s="24">
        <v>225000</v>
      </c>
      <c r="I454" s="24">
        <v>-5000</v>
      </c>
      <c r="J454" s="24">
        <v>-130000</v>
      </c>
      <c r="K454" s="24">
        <v>-225000</v>
      </c>
      <c r="L454" s="42">
        <f t="shared" si="419"/>
        <v>0</v>
      </c>
      <c r="M454" s="42">
        <f t="shared" si="420"/>
        <v>0</v>
      </c>
      <c r="N454" s="42">
        <f t="shared" si="421"/>
        <v>0</v>
      </c>
      <c r="O454" s="48"/>
      <c r="P454" s="48"/>
      <c r="Q454" s="48"/>
      <c r="R454" s="45">
        <f t="shared" si="410"/>
        <v>0</v>
      </c>
      <c r="S454" s="45">
        <f t="shared" si="411"/>
        <v>0</v>
      </c>
      <c r="T454" s="45">
        <f t="shared" si="412"/>
        <v>0</v>
      </c>
      <c r="U454" s="48"/>
      <c r="V454" s="5">
        <v>0</v>
      </c>
    </row>
    <row r="455" spans="1:22" ht="63" x14ac:dyDescent="0.25">
      <c r="A455" s="20" t="s">
        <v>364</v>
      </c>
      <c r="B455" s="20"/>
      <c r="C455" s="20"/>
      <c r="D455" s="20"/>
      <c r="E455" s="23" t="s">
        <v>502</v>
      </c>
      <c r="F455" s="24">
        <f>F456</f>
        <v>105713.2</v>
      </c>
      <c r="G455" s="24">
        <f t="shared" ref="G455:U457" si="460">G456</f>
        <v>0</v>
      </c>
      <c r="H455" s="24">
        <f t="shared" si="460"/>
        <v>0</v>
      </c>
      <c r="I455" s="24">
        <f t="shared" si="460"/>
        <v>0</v>
      </c>
      <c r="J455" s="24">
        <f t="shared" si="460"/>
        <v>0</v>
      </c>
      <c r="K455" s="24">
        <f t="shared" si="460"/>
        <v>0</v>
      </c>
      <c r="L455" s="42">
        <f t="shared" si="419"/>
        <v>105713.2</v>
      </c>
      <c r="M455" s="42">
        <f t="shared" si="420"/>
        <v>0</v>
      </c>
      <c r="N455" s="42">
        <f t="shared" si="421"/>
        <v>0</v>
      </c>
      <c r="O455" s="48">
        <f t="shared" si="460"/>
        <v>0</v>
      </c>
      <c r="P455" s="48">
        <f t="shared" si="460"/>
        <v>0</v>
      </c>
      <c r="Q455" s="48">
        <f t="shared" si="460"/>
        <v>0</v>
      </c>
      <c r="R455" s="45">
        <f t="shared" si="410"/>
        <v>105713.2</v>
      </c>
      <c r="S455" s="45">
        <f t="shared" si="411"/>
        <v>0</v>
      </c>
      <c r="T455" s="45">
        <f t="shared" si="412"/>
        <v>0</v>
      </c>
      <c r="U455" s="48">
        <f t="shared" si="460"/>
        <v>0</v>
      </c>
    </row>
    <row r="456" spans="1:22" ht="47.25" x14ac:dyDescent="0.25">
      <c r="A456" s="20" t="s">
        <v>364</v>
      </c>
      <c r="B456" s="20" t="s">
        <v>14</v>
      </c>
      <c r="C456" s="20"/>
      <c r="D456" s="20"/>
      <c r="E456" s="23" t="s">
        <v>740</v>
      </c>
      <c r="F456" s="24">
        <f>F457</f>
        <v>105713.2</v>
      </c>
      <c r="G456" s="24">
        <f t="shared" si="460"/>
        <v>0</v>
      </c>
      <c r="H456" s="24">
        <f t="shared" si="460"/>
        <v>0</v>
      </c>
      <c r="I456" s="24">
        <f t="shared" si="460"/>
        <v>0</v>
      </c>
      <c r="J456" s="24">
        <f t="shared" si="460"/>
        <v>0</v>
      </c>
      <c r="K456" s="24">
        <f t="shared" si="460"/>
        <v>0</v>
      </c>
      <c r="L456" s="42">
        <f t="shared" si="419"/>
        <v>105713.2</v>
      </c>
      <c r="M456" s="42">
        <f t="shared" si="420"/>
        <v>0</v>
      </c>
      <c r="N456" s="42">
        <f t="shared" si="421"/>
        <v>0</v>
      </c>
      <c r="O456" s="48">
        <f t="shared" si="460"/>
        <v>0</v>
      </c>
      <c r="P456" s="48">
        <f t="shared" si="460"/>
        <v>0</v>
      </c>
      <c r="Q456" s="48">
        <f t="shared" si="460"/>
        <v>0</v>
      </c>
      <c r="R456" s="45">
        <f t="shared" si="410"/>
        <v>105713.2</v>
      </c>
      <c r="S456" s="45">
        <f t="shared" si="411"/>
        <v>0</v>
      </c>
      <c r="T456" s="45">
        <f t="shared" si="412"/>
        <v>0</v>
      </c>
      <c r="U456" s="48">
        <f t="shared" si="460"/>
        <v>0</v>
      </c>
    </row>
    <row r="457" spans="1:22" x14ac:dyDescent="0.25">
      <c r="A457" s="20" t="s">
        <v>364</v>
      </c>
      <c r="B457" s="20" t="s">
        <v>330</v>
      </c>
      <c r="C457" s="20"/>
      <c r="D457" s="20"/>
      <c r="E457" s="23" t="s">
        <v>741</v>
      </c>
      <c r="F457" s="24">
        <f>F458</f>
        <v>105713.2</v>
      </c>
      <c r="G457" s="24">
        <f t="shared" si="460"/>
        <v>0</v>
      </c>
      <c r="H457" s="24">
        <f t="shared" si="460"/>
        <v>0</v>
      </c>
      <c r="I457" s="24">
        <f t="shared" si="460"/>
        <v>0</v>
      </c>
      <c r="J457" s="24">
        <f t="shared" si="460"/>
        <v>0</v>
      </c>
      <c r="K457" s="24">
        <f t="shared" si="460"/>
        <v>0</v>
      </c>
      <c r="L457" s="42">
        <f t="shared" si="419"/>
        <v>105713.2</v>
      </c>
      <c r="M457" s="42">
        <f t="shared" si="420"/>
        <v>0</v>
      </c>
      <c r="N457" s="42">
        <f t="shared" si="421"/>
        <v>0</v>
      </c>
      <c r="O457" s="48">
        <f t="shared" si="460"/>
        <v>0</v>
      </c>
      <c r="P457" s="48">
        <f t="shared" si="460"/>
        <v>0</v>
      </c>
      <c r="Q457" s="48">
        <f t="shared" si="460"/>
        <v>0</v>
      </c>
      <c r="R457" s="45">
        <f t="shared" si="410"/>
        <v>105713.2</v>
      </c>
      <c r="S457" s="45">
        <f t="shared" si="411"/>
        <v>0</v>
      </c>
      <c r="T457" s="45">
        <f t="shared" si="412"/>
        <v>0</v>
      </c>
      <c r="U457" s="48">
        <f t="shared" si="460"/>
        <v>0</v>
      </c>
    </row>
    <row r="458" spans="1:22" x14ac:dyDescent="0.25">
      <c r="A458" s="20" t="s">
        <v>364</v>
      </c>
      <c r="B458" s="20">
        <v>410</v>
      </c>
      <c r="C458" s="20" t="s">
        <v>33</v>
      </c>
      <c r="D458" s="20" t="s">
        <v>73</v>
      </c>
      <c r="E458" s="23" t="s">
        <v>786</v>
      </c>
      <c r="F458" s="24">
        <v>105713.2</v>
      </c>
      <c r="G458" s="24">
        <v>0</v>
      </c>
      <c r="H458" s="24">
        <v>0</v>
      </c>
      <c r="I458" s="24"/>
      <c r="J458" s="24"/>
      <c r="K458" s="24"/>
      <c r="L458" s="42">
        <f t="shared" si="419"/>
        <v>105713.2</v>
      </c>
      <c r="M458" s="42">
        <f t="shared" si="420"/>
        <v>0</v>
      </c>
      <c r="N458" s="42">
        <f t="shared" si="421"/>
        <v>0</v>
      </c>
      <c r="O458" s="48"/>
      <c r="P458" s="48"/>
      <c r="Q458" s="48"/>
      <c r="R458" s="45">
        <f t="shared" si="410"/>
        <v>105713.2</v>
      </c>
      <c r="S458" s="45">
        <f t="shared" si="411"/>
        <v>0</v>
      </c>
      <c r="T458" s="45">
        <f t="shared" si="412"/>
        <v>0</v>
      </c>
      <c r="U458" s="48"/>
    </row>
    <row r="459" spans="1:22" ht="63" x14ac:dyDescent="0.25">
      <c r="A459" s="20" t="s">
        <v>836</v>
      </c>
      <c r="B459" s="20"/>
      <c r="C459" s="20"/>
      <c r="D459" s="20"/>
      <c r="E459" s="43" t="s">
        <v>841</v>
      </c>
      <c r="F459" s="24">
        <f>F460</f>
        <v>0</v>
      </c>
      <c r="G459" s="24">
        <f t="shared" ref="G459:K461" si="461">G460</f>
        <v>0</v>
      </c>
      <c r="H459" s="24">
        <f t="shared" si="461"/>
        <v>0</v>
      </c>
      <c r="I459" s="24">
        <f t="shared" si="461"/>
        <v>5000</v>
      </c>
      <c r="J459" s="24">
        <f t="shared" si="461"/>
        <v>100000</v>
      </c>
      <c r="K459" s="24">
        <f t="shared" si="461"/>
        <v>125000</v>
      </c>
      <c r="L459" s="42">
        <f t="shared" ref="L459:L462" si="462">F459+I459</f>
        <v>5000</v>
      </c>
      <c r="M459" s="42">
        <f t="shared" ref="M459:M462" si="463">G459+J459</f>
        <v>100000</v>
      </c>
      <c r="N459" s="42">
        <f t="shared" ref="N459:N462" si="464">H459+K459</f>
        <v>125000</v>
      </c>
      <c r="O459" s="48">
        <f t="shared" ref="O459:Q461" si="465">O460</f>
        <v>0</v>
      </c>
      <c r="P459" s="48">
        <f t="shared" si="465"/>
        <v>0</v>
      </c>
      <c r="Q459" s="48">
        <f t="shared" si="465"/>
        <v>0</v>
      </c>
      <c r="R459" s="45">
        <f t="shared" si="410"/>
        <v>5000</v>
      </c>
      <c r="S459" s="45">
        <f t="shared" si="411"/>
        <v>100000</v>
      </c>
      <c r="T459" s="45">
        <f t="shared" si="412"/>
        <v>125000</v>
      </c>
      <c r="U459" s="48">
        <f t="shared" ref="U459:U461" si="466">U460</f>
        <v>0</v>
      </c>
    </row>
    <row r="460" spans="1:22" ht="47.25" x14ac:dyDescent="0.25">
      <c r="A460" s="20" t="s">
        <v>836</v>
      </c>
      <c r="B460" s="20" t="s">
        <v>14</v>
      </c>
      <c r="C460" s="20"/>
      <c r="D460" s="20"/>
      <c r="E460" s="23" t="s">
        <v>740</v>
      </c>
      <c r="F460" s="24">
        <f>F461</f>
        <v>0</v>
      </c>
      <c r="G460" s="24">
        <f t="shared" si="461"/>
        <v>0</v>
      </c>
      <c r="H460" s="24">
        <f t="shared" si="461"/>
        <v>0</v>
      </c>
      <c r="I460" s="24">
        <f t="shared" si="461"/>
        <v>5000</v>
      </c>
      <c r="J460" s="24">
        <f t="shared" si="461"/>
        <v>100000</v>
      </c>
      <c r="K460" s="24">
        <f t="shared" si="461"/>
        <v>125000</v>
      </c>
      <c r="L460" s="42">
        <f t="shared" si="462"/>
        <v>5000</v>
      </c>
      <c r="M460" s="42">
        <f t="shared" si="463"/>
        <v>100000</v>
      </c>
      <c r="N460" s="42">
        <f t="shared" si="464"/>
        <v>125000</v>
      </c>
      <c r="O460" s="48">
        <f t="shared" si="465"/>
        <v>0</v>
      </c>
      <c r="P460" s="48">
        <f t="shared" si="465"/>
        <v>0</v>
      </c>
      <c r="Q460" s="48">
        <f t="shared" si="465"/>
        <v>0</v>
      </c>
      <c r="R460" s="45">
        <f t="shared" si="410"/>
        <v>5000</v>
      </c>
      <c r="S460" s="45">
        <f t="shared" si="411"/>
        <v>100000</v>
      </c>
      <c r="T460" s="45">
        <f t="shared" si="412"/>
        <v>125000</v>
      </c>
      <c r="U460" s="48">
        <f t="shared" si="466"/>
        <v>0</v>
      </c>
    </row>
    <row r="461" spans="1:22" x14ac:dyDescent="0.25">
      <c r="A461" s="20" t="s">
        <v>836</v>
      </c>
      <c r="B461" s="20" t="s">
        <v>330</v>
      </c>
      <c r="C461" s="20"/>
      <c r="D461" s="20"/>
      <c r="E461" s="23" t="s">
        <v>741</v>
      </c>
      <c r="F461" s="24">
        <f>F462</f>
        <v>0</v>
      </c>
      <c r="G461" s="24">
        <f t="shared" si="461"/>
        <v>0</v>
      </c>
      <c r="H461" s="24">
        <f t="shared" si="461"/>
        <v>0</v>
      </c>
      <c r="I461" s="24">
        <f t="shared" si="461"/>
        <v>5000</v>
      </c>
      <c r="J461" s="24">
        <f t="shared" si="461"/>
        <v>100000</v>
      </c>
      <c r="K461" s="24">
        <f t="shared" si="461"/>
        <v>125000</v>
      </c>
      <c r="L461" s="42">
        <f t="shared" si="462"/>
        <v>5000</v>
      </c>
      <c r="M461" s="42">
        <f t="shared" si="463"/>
        <v>100000</v>
      </c>
      <c r="N461" s="42">
        <f t="shared" si="464"/>
        <v>125000</v>
      </c>
      <c r="O461" s="48">
        <f t="shared" si="465"/>
        <v>0</v>
      </c>
      <c r="P461" s="48">
        <f t="shared" si="465"/>
        <v>0</v>
      </c>
      <c r="Q461" s="48">
        <f t="shared" si="465"/>
        <v>0</v>
      </c>
      <c r="R461" s="45">
        <f t="shared" si="410"/>
        <v>5000</v>
      </c>
      <c r="S461" s="45">
        <f t="shared" si="411"/>
        <v>100000</v>
      </c>
      <c r="T461" s="45">
        <f t="shared" si="412"/>
        <v>125000</v>
      </c>
      <c r="U461" s="48">
        <f t="shared" si="466"/>
        <v>0</v>
      </c>
    </row>
    <row r="462" spans="1:22" x14ac:dyDescent="0.25">
      <c r="A462" s="20" t="s">
        <v>836</v>
      </c>
      <c r="B462" s="20" t="s">
        <v>330</v>
      </c>
      <c r="C462" s="20" t="s">
        <v>33</v>
      </c>
      <c r="D462" s="20" t="s">
        <v>73</v>
      </c>
      <c r="E462" s="23" t="s">
        <v>786</v>
      </c>
      <c r="F462" s="24">
        <v>0</v>
      </c>
      <c r="G462" s="24">
        <v>0</v>
      </c>
      <c r="H462" s="24">
        <v>0</v>
      </c>
      <c r="I462" s="24">
        <v>5000</v>
      </c>
      <c r="J462" s="24">
        <v>100000</v>
      </c>
      <c r="K462" s="24">
        <v>125000</v>
      </c>
      <c r="L462" s="42">
        <f t="shared" si="462"/>
        <v>5000</v>
      </c>
      <c r="M462" s="42">
        <f t="shared" si="463"/>
        <v>100000</v>
      </c>
      <c r="N462" s="42">
        <f t="shared" si="464"/>
        <v>125000</v>
      </c>
      <c r="O462" s="48"/>
      <c r="P462" s="48"/>
      <c r="Q462" s="48"/>
      <c r="R462" s="45">
        <f t="shared" si="410"/>
        <v>5000</v>
      </c>
      <c r="S462" s="45">
        <f t="shared" si="411"/>
        <v>100000</v>
      </c>
      <c r="T462" s="45">
        <f t="shared" si="412"/>
        <v>125000</v>
      </c>
      <c r="U462" s="48"/>
    </row>
    <row r="463" spans="1:22" s="28" customFormat="1" ht="47.25" x14ac:dyDescent="0.25">
      <c r="A463" s="25" t="s">
        <v>164</v>
      </c>
      <c r="B463" s="25"/>
      <c r="C463" s="25"/>
      <c r="D463" s="25"/>
      <c r="E463" s="26" t="s">
        <v>503</v>
      </c>
      <c r="F463" s="27">
        <f>F464+F484+F492+F496+F502</f>
        <v>670452.69999999995</v>
      </c>
      <c r="G463" s="27">
        <f t="shared" ref="G463:K463" si="467">G464+G484+G492+G496+G502</f>
        <v>677569.6</v>
      </c>
      <c r="H463" s="27">
        <f t="shared" si="467"/>
        <v>698975.1</v>
      </c>
      <c r="I463" s="27">
        <f t="shared" si="467"/>
        <v>23925.3</v>
      </c>
      <c r="J463" s="27">
        <f t="shared" si="467"/>
        <v>7762.2999999999993</v>
      </c>
      <c r="K463" s="27">
        <f t="shared" si="467"/>
        <v>-13339.5</v>
      </c>
      <c r="L463" s="42">
        <f t="shared" si="419"/>
        <v>694378</v>
      </c>
      <c r="M463" s="42">
        <f t="shared" si="420"/>
        <v>685331.9</v>
      </c>
      <c r="N463" s="42">
        <f t="shared" si="421"/>
        <v>685635.6</v>
      </c>
      <c r="O463" s="49">
        <f>O464+O484+O492+O496+O502+O488</f>
        <v>3080</v>
      </c>
      <c r="P463" s="49">
        <f t="shared" ref="P463:Q463" si="468">P464+P484+P492+P496+P502+P488</f>
        <v>2980</v>
      </c>
      <c r="Q463" s="49">
        <f t="shared" si="468"/>
        <v>0</v>
      </c>
      <c r="R463" s="55">
        <f t="shared" si="410"/>
        <v>697458</v>
      </c>
      <c r="S463" s="45">
        <f t="shared" si="411"/>
        <v>688311.9</v>
      </c>
      <c r="T463" s="45">
        <f t="shared" si="412"/>
        <v>685635.6</v>
      </c>
      <c r="U463" s="49">
        <f t="shared" ref="U463" si="469">U464+U484+U492+U496+U502+U488</f>
        <v>0</v>
      </c>
    </row>
    <row r="464" spans="1:22" ht="78.75" x14ac:dyDescent="0.25">
      <c r="A464" s="20" t="s">
        <v>145</v>
      </c>
      <c r="B464" s="20"/>
      <c r="C464" s="20"/>
      <c r="D464" s="20"/>
      <c r="E464" s="23" t="s">
        <v>434</v>
      </c>
      <c r="F464" s="24">
        <f>F465+F468+F472+F480</f>
        <v>623237.5</v>
      </c>
      <c r="G464" s="24">
        <f t="shared" ref="G464:K464" si="470">G465+G468+G472+G480</f>
        <v>629413.6</v>
      </c>
      <c r="H464" s="24">
        <f t="shared" si="470"/>
        <v>650344.1</v>
      </c>
      <c r="I464" s="24">
        <f t="shared" si="470"/>
        <v>23940.3</v>
      </c>
      <c r="J464" s="24">
        <f t="shared" si="470"/>
        <v>7782.7999999999993</v>
      </c>
      <c r="K464" s="24">
        <f t="shared" si="470"/>
        <v>-13307.9</v>
      </c>
      <c r="L464" s="42">
        <f t="shared" si="419"/>
        <v>647177.80000000005</v>
      </c>
      <c r="M464" s="42">
        <f t="shared" si="420"/>
        <v>637196.4</v>
      </c>
      <c r="N464" s="42">
        <f t="shared" si="421"/>
        <v>637036.19999999995</v>
      </c>
      <c r="O464" s="48">
        <f t="shared" ref="O464:P464" si="471">O465+O468+O472+O480</f>
        <v>0</v>
      </c>
      <c r="P464" s="48">
        <f t="shared" si="471"/>
        <v>0</v>
      </c>
      <c r="Q464" s="48">
        <f t="shared" ref="Q464" si="472">Q465+Q468+Q472+Q480</f>
        <v>0</v>
      </c>
      <c r="R464" s="45">
        <f t="shared" si="410"/>
        <v>647177.80000000005</v>
      </c>
      <c r="S464" s="45">
        <f t="shared" si="411"/>
        <v>637196.4</v>
      </c>
      <c r="T464" s="45">
        <f t="shared" si="412"/>
        <v>637036.19999999995</v>
      </c>
      <c r="U464" s="48">
        <f t="shared" ref="U464" si="473">U465+U468+U472+U480</f>
        <v>0</v>
      </c>
    </row>
    <row r="465" spans="1:21" ht="94.5" x14ac:dyDescent="0.25">
      <c r="A465" s="20" t="s">
        <v>145</v>
      </c>
      <c r="B465" s="20" t="s">
        <v>13</v>
      </c>
      <c r="C465" s="20"/>
      <c r="D465" s="20"/>
      <c r="E465" s="23" t="s">
        <v>730</v>
      </c>
      <c r="F465" s="24">
        <f>F466</f>
        <v>14480</v>
      </c>
      <c r="G465" s="24">
        <f t="shared" ref="G465:U466" si="474">G466</f>
        <v>14480</v>
      </c>
      <c r="H465" s="24">
        <f t="shared" si="474"/>
        <v>14480</v>
      </c>
      <c r="I465" s="24">
        <f t="shared" si="474"/>
        <v>0</v>
      </c>
      <c r="J465" s="24">
        <f t="shared" si="474"/>
        <v>0</v>
      </c>
      <c r="K465" s="24">
        <f t="shared" si="474"/>
        <v>0</v>
      </c>
      <c r="L465" s="42">
        <f t="shared" si="419"/>
        <v>14480</v>
      </c>
      <c r="M465" s="42">
        <f t="shared" si="420"/>
        <v>14480</v>
      </c>
      <c r="N465" s="42">
        <f t="shared" si="421"/>
        <v>14480</v>
      </c>
      <c r="O465" s="48">
        <f t="shared" si="474"/>
        <v>0</v>
      </c>
      <c r="P465" s="48">
        <f t="shared" si="474"/>
        <v>0</v>
      </c>
      <c r="Q465" s="48">
        <f t="shared" si="474"/>
        <v>0</v>
      </c>
      <c r="R465" s="45">
        <f t="shared" si="410"/>
        <v>14480</v>
      </c>
      <c r="S465" s="45">
        <f t="shared" si="411"/>
        <v>14480</v>
      </c>
      <c r="T465" s="45">
        <f t="shared" si="412"/>
        <v>14480</v>
      </c>
      <c r="U465" s="48">
        <f t="shared" si="474"/>
        <v>0</v>
      </c>
    </row>
    <row r="466" spans="1:21" ht="31.5" x14ac:dyDescent="0.25">
      <c r="A466" s="20" t="s">
        <v>145</v>
      </c>
      <c r="B466" s="20" t="s">
        <v>422</v>
      </c>
      <c r="C466" s="20"/>
      <c r="D466" s="20"/>
      <c r="E466" s="23" t="s">
        <v>731</v>
      </c>
      <c r="F466" s="24">
        <f>F467</f>
        <v>14480</v>
      </c>
      <c r="G466" s="24">
        <f t="shared" si="474"/>
        <v>14480</v>
      </c>
      <c r="H466" s="24">
        <f t="shared" si="474"/>
        <v>14480</v>
      </c>
      <c r="I466" s="24">
        <f t="shared" si="474"/>
        <v>0</v>
      </c>
      <c r="J466" s="24">
        <f t="shared" si="474"/>
        <v>0</v>
      </c>
      <c r="K466" s="24">
        <f t="shared" si="474"/>
        <v>0</v>
      </c>
      <c r="L466" s="42">
        <f t="shared" si="419"/>
        <v>14480</v>
      </c>
      <c r="M466" s="42">
        <f t="shared" si="420"/>
        <v>14480</v>
      </c>
      <c r="N466" s="42">
        <f t="shared" si="421"/>
        <v>14480</v>
      </c>
      <c r="O466" s="48">
        <f t="shared" si="474"/>
        <v>0</v>
      </c>
      <c r="P466" s="48">
        <f t="shared" si="474"/>
        <v>0</v>
      </c>
      <c r="Q466" s="48">
        <f t="shared" si="474"/>
        <v>0</v>
      </c>
      <c r="R466" s="45">
        <f t="shared" si="410"/>
        <v>14480</v>
      </c>
      <c r="S466" s="45">
        <f t="shared" si="411"/>
        <v>14480</v>
      </c>
      <c r="T466" s="45">
        <f t="shared" si="412"/>
        <v>14480</v>
      </c>
      <c r="U466" s="48">
        <f t="shared" si="474"/>
        <v>0</v>
      </c>
    </row>
    <row r="467" spans="1:21" x14ac:dyDescent="0.25">
      <c r="A467" s="20" t="s">
        <v>145</v>
      </c>
      <c r="B467" s="20">
        <v>110</v>
      </c>
      <c r="C467" s="20" t="s">
        <v>33</v>
      </c>
      <c r="D467" s="20" t="s">
        <v>10</v>
      </c>
      <c r="E467" s="23" t="s">
        <v>785</v>
      </c>
      <c r="F467" s="24">
        <v>14480</v>
      </c>
      <c r="G467" s="24">
        <v>14480</v>
      </c>
      <c r="H467" s="24">
        <v>14480</v>
      </c>
      <c r="I467" s="24"/>
      <c r="J467" s="24"/>
      <c r="K467" s="24"/>
      <c r="L467" s="42">
        <f t="shared" si="419"/>
        <v>14480</v>
      </c>
      <c r="M467" s="42">
        <f t="shared" si="420"/>
        <v>14480</v>
      </c>
      <c r="N467" s="42">
        <f t="shared" si="421"/>
        <v>14480</v>
      </c>
      <c r="O467" s="48"/>
      <c r="P467" s="48"/>
      <c r="Q467" s="48"/>
      <c r="R467" s="45">
        <f t="shared" si="410"/>
        <v>14480</v>
      </c>
      <c r="S467" s="45">
        <f t="shared" si="411"/>
        <v>14480</v>
      </c>
      <c r="T467" s="45">
        <f t="shared" si="412"/>
        <v>14480</v>
      </c>
      <c r="U467" s="48"/>
    </row>
    <row r="468" spans="1:21" ht="31.5" x14ac:dyDescent="0.25">
      <c r="A468" s="20" t="s">
        <v>145</v>
      </c>
      <c r="B468" s="20" t="s">
        <v>6</v>
      </c>
      <c r="C468" s="20"/>
      <c r="D468" s="20"/>
      <c r="E468" s="23" t="s">
        <v>733</v>
      </c>
      <c r="F468" s="24">
        <f>F469</f>
        <v>10612.7</v>
      </c>
      <c r="G468" s="24">
        <f t="shared" ref="G468:U468" si="475">G469</f>
        <v>8781.7000000000007</v>
      </c>
      <c r="H468" s="24">
        <f t="shared" si="475"/>
        <v>8781.7000000000007</v>
      </c>
      <c r="I468" s="24">
        <f t="shared" si="475"/>
        <v>4000</v>
      </c>
      <c r="J468" s="24">
        <f t="shared" si="475"/>
        <v>0</v>
      </c>
      <c r="K468" s="24">
        <f t="shared" si="475"/>
        <v>0</v>
      </c>
      <c r="L468" s="42">
        <f t="shared" si="419"/>
        <v>14612.7</v>
      </c>
      <c r="M468" s="42">
        <f t="shared" si="420"/>
        <v>8781.7000000000007</v>
      </c>
      <c r="N468" s="42">
        <f t="shared" si="421"/>
        <v>8781.7000000000007</v>
      </c>
      <c r="O468" s="48">
        <f t="shared" si="475"/>
        <v>0</v>
      </c>
      <c r="P468" s="48">
        <f t="shared" si="475"/>
        <v>0</v>
      </c>
      <c r="Q468" s="48">
        <f t="shared" si="475"/>
        <v>0</v>
      </c>
      <c r="R468" s="45">
        <f t="shared" si="410"/>
        <v>14612.7</v>
      </c>
      <c r="S468" s="45">
        <f t="shared" si="411"/>
        <v>8781.7000000000007</v>
      </c>
      <c r="T468" s="45">
        <f t="shared" si="412"/>
        <v>8781.7000000000007</v>
      </c>
      <c r="U468" s="48">
        <f t="shared" si="475"/>
        <v>0</v>
      </c>
    </row>
    <row r="469" spans="1:21" ht="47.25" x14ac:dyDescent="0.25">
      <c r="A469" s="20" t="s">
        <v>145</v>
      </c>
      <c r="B469" s="20" t="s">
        <v>167</v>
      </c>
      <c r="C469" s="20"/>
      <c r="D469" s="20"/>
      <c r="E469" s="23" t="s">
        <v>734</v>
      </c>
      <c r="F469" s="24">
        <f>F470+F471</f>
        <v>10612.7</v>
      </c>
      <c r="G469" s="24">
        <f t="shared" ref="G469:K469" si="476">G470+G471</f>
        <v>8781.7000000000007</v>
      </c>
      <c r="H469" s="24">
        <f t="shared" si="476"/>
        <v>8781.7000000000007</v>
      </c>
      <c r="I469" s="24">
        <f t="shared" si="476"/>
        <v>4000</v>
      </c>
      <c r="J469" s="24">
        <f t="shared" si="476"/>
        <v>0</v>
      </c>
      <c r="K469" s="24">
        <f t="shared" si="476"/>
        <v>0</v>
      </c>
      <c r="L469" s="42">
        <f t="shared" si="419"/>
        <v>14612.7</v>
      </c>
      <c r="M469" s="42">
        <f t="shared" si="420"/>
        <v>8781.7000000000007</v>
      </c>
      <c r="N469" s="42">
        <f t="shared" si="421"/>
        <v>8781.7000000000007</v>
      </c>
      <c r="O469" s="48">
        <f t="shared" ref="O469:P469" si="477">O470+O471</f>
        <v>0</v>
      </c>
      <c r="P469" s="48">
        <f t="shared" si="477"/>
        <v>0</v>
      </c>
      <c r="Q469" s="48">
        <f t="shared" ref="Q469" si="478">Q470+Q471</f>
        <v>0</v>
      </c>
      <c r="R469" s="45">
        <f t="shared" si="410"/>
        <v>14612.7</v>
      </c>
      <c r="S469" s="45">
        <f t="shared" si="411"/>
        <v>8781.7000000000007</v>
      </c>
      <c r="T469" s="45">
        <f t="shared" si="412"/>
        <v>8781.7000000000007</v>
      </c>
      <c r="U469" s="48">
        <f t="shared" ref="U469" si="479">U470+U471</f>
        <v>0</v>
      </c>
    </row>
    <row r="470" spans="1:21" x14ac:dyDescent="0.25">
      <c r="A470" s="20" t="s">
        <v>145</v>
      </c>
      <c r="B470" s="20">
        <v>240</v>
      </c>
      <c r="C470" s="20" t="s">
        <v>12</v>
      </c>
      <c r="D470" s="20" t="s">
        <v>71</v>
      </c>
      <c r="E470" s="23" t="s">
        <v>773</v>
      </c>
      <c r="F470" s="24">
        <v>1831</v>
      </c>
      <c r="G470" s="24">
        <v>0</v>
      </c>
      <c r="H470" s="24">
        <v>0</v>
      </c>
      <c r="I470" s="24"/>
      <c r="J470" s="24"/>
      <c r="K470" s="24"/>
      <c r="L470" s="42">
        <f t="shared" si="419"/>
        <v>1831</v>
      </c>
      <c r="M470" s="42">
        <f t="shared" si="420"/>
        <v>0</v>
      </c>
      <c r="N470" s="42">
        <f t="shared" si="421"/>
        <v>0</v>
      </c>
      <c r="O470" s="48"/>
      <c r="P470" s="48"/>
      <c r="Q470" s="48"/>
      <c r="R470" s="45">
        <f t="shared" si="410"/>
        <v>1831</v>
      </c>
      <c r="S470" s="45">
        <f t="shared" si="411"/>
        <v>0</v>
      </c>
      <c r="T470" s="45">
        <f t="shared" si="412"/>
        <v>0</v>
      </c>
      <c r="U470" s="48"/>
    </row>
    <row r="471" spans="1:21" x14ac:dyDescent="0.25">
      <c r="A471" s="20" t="s">
        <v>145</v>
      </c>
      <c r="B471" s="20">
        <v>240</v>
      </c>
      <c r="C471" s="20" t="s">
        <v>33</v>
      </c>
      <c r="D471" s="20" t="s">
        <v>10</v>
      </c>
      <c r="E471" s="23" t="s">
        <v>785</v>
      </c>
      <c r="F471" s="24">
        <v>8781.7000000000007</v>
      </c>
      <c r="G471" s="24">
        <v>8781.7000000000007</v>
      </c>
      <c r="H471" s="24">
        <v>8781.7000000000007</v>
      </c>
      <c r="I471" s="24">
        <v>4000</v>
      </c>
      <c r="J471" s="24"/>
      <c r="K471" s="24"/>
      <c r="L471" s="42">
        <f t="shared" si="419"/>
        <v>12781.7</v>
      </c>
      <c r="M471" s="42">
        <f t="shared" si="420"/>
        <v>8781.7000000000007</v>
      </c>
      <c r="N471" s="42">
        <f t="shared" si="421"/>
        <v>8781.7000000000007</v>
      </c>
      <c r="O471" s="48"/>
      <c r="P471" s="48"/>
      <c r="Q471" s="48"/>
      <c r="R471" s="45">
        <f t="shared" ref="R471:R538" si="480">L471+O471</f>
        <v>12781.7</v>
      </c>
      <c r="S471" s="45">
        <f t="shared" ref="S471:S538" si="481">M471+P471</f>
        <v>8781.7000000000007</v>
      </c>
      <c r="T471" s="45">
        <f t="shared" ref="T471:T538" si="482">N471+Q471</f>
        <v>8781.7000000000007</v>
      </c>
      <c r="U471" s="48"/>
    </row>
    <row r="472" spans="1:21" ht="47.25" x14ac:dyDescent="0.25">
      <c r="A472" s="20" t="s">
        <v>145</v>
      </c>
      <c r="B472" s="20" t="s">
        <v>55</v>
      </c>
      <c r="C472" s="20"/>
      <c r="D472" s="20"/>
      <c r="E472" s="39" t="s">
        <v>742</v>
      </c>
      <c r="F472" s="24">
        <f>F473+F475+F478</f>
        <v>588046.80000000005</v>
      </c>
      <c r="G472" s="24">
        <f t="shared" ref="G472:K472" si="483">G473+G475+G478</f>
        <v>597661</v>
      </c>
      <c r="H472" s="24">
        <f t="shared" si="483"/>
        <v>618591.5</v>
      </c>
      <c r="I472" s="24">
        <f t="shared" si="483"/>
        <v>19940.3</v>
      </c>
      <c r="J472" s="24">
        <f t="shared" si="483"/>
        <v>7782.7999999999993</v>
      </c>
      <c r="K472" s="24">
        <f t="shared" si="483"/>
        <v>-13307.9</v>
      </c>
      <c r="L472" s="42">
        <f t="shared" si="419"/>
        <v>607987.10000000009</v>
      </c>
      <c r="M472" s="42">
        <f t="shared" si="420"/>
        <v>605443.80000000005</v>
      </c>
      <c r="N472" s="42">
        <f t="shared" si="421"/>
        <v>605283.6</v>
      </c>
      <c r="O472" s="48">
        <f t="shared" ref="O472:P472" si="484">O473+O475+O478</f>
        <v>0</v>
      </c>
      <c r="P472" s="48">
        <f t="shared" si="484"/>
        <v>0</v>
      </c>
      <c r="Q472" s="48">
        <f t="shared" ref="Q472" si="485">Q473+Q475+Q478</f>
        <v>0</v>
      </c>
      <c r="R472" s="45">
        <f t="shared" si="480"/>
        <v>607987.10000000009</v>
      </c>
      <c r="S472" s="45">
        <f t="shared" si="481"/>
        <v>605443.80000000005</v>
      </c>
      <c r="T472" s="45">
        <f t="shared" si="482"/>
        <v>605283.6</v>
      </c>
      <c r="U472" s="48">
        <f t="shared" ref="U472" si="486">U473+U475+U478</f>
        <v>0</v>
      </c>
    </row>
    <row r="473" spans="1:21" x14ac:dyDescent="0.25">
      <c r="A473" s="20" t="s">
        <v>145</v>
      </c>
      <c r="B473" s="20" t="s">
        <v>419</v>
      </c>
      <c r="C473" s="20"/>
      <c r="D473" s="20"/>
      <c r="E473" s="39" t="s">
        <v>743</v>
      </c>
      <c r="F473" s="24">
        <f>F474</f>
        <v>149681.60000000001</v>
      </c>
      <c r="G473" s="24">
        <f t="shared" ref="G473:U473" si="487">G474</f>
        <v>153008.40000000002</v>
      </c>
      <c r="H473" s="24">
        <f t="shared" si="487"/>
        <v>160231.30000000002</v>
      </c>
      <c r="I473" s="24">
        <f t="shared" si="487"/>
        <v>9006.7999999999993</v>
      </c>
      <c r="J473" s="24">
        <f t="shared" si="487"/>
        <v>7932.9</v>
      </c>
      <c r="K473" s="24">
        <f t="shared" si="487"/>
        <v>0</v>
      </c>
      <c r="L473" s="42">
        <f t="shared" si="419"/>
        <v>158688.4</v>
      </c>
      <c r="M473" s="42">
        <f t="shared" si="420"/>
        <v>160941.30000000002</v>
      </c>
      <c r="N473" s="42">
        <f t="shared" si="421"/>
        <v>160231.30000000002</v>
      </c>
      <c r="O473" s="48">
        <f t="shared" si="487"/>
        <v>0</v>
      </c>
      <c r="P473" s="48">
        <f t="shared" si="487"/>
        <v>0</v>
      </c>
      <c r="Q473" s="48">
        <f t="shared" si="487"/>
        <v>0</v>
      </c>
      <c r="R473" s="45">
        <f t="shared" si="480"/>
        <v>158688.4</v>
      </c>
      <c r="S473" s="45">
        <f t="shared" si="481"/>
        <v>160941.30000000002</v>
      </c>
      <c r="T473" s="45">
        <f t="shared" si="482"/>
        <v>160231.30000000002</v>
      </c>
      <c r="U473" s="48">
        <f t="shared" si="487"/>
        <v>0</v>
      </c>
    </row>
    <row r="474" spans="1:21" x14ac:dyDescent="0.25">
      <c r="A474" s="20" t="s">
        <v>145</v>
      </c>
      <c r="B474" s="20">
        <v>610</v>
      </c>
      <c r="C474" s="20" t="s">
        <v>12</v>
      </c>
      <c r="D474" s="20" t="s">
        <v>73</v>
      </c>
      <c r="E474" s="23" t="s">
        <v>771</v>
      </c>
      <c r="F474" s="24">
        <v>149681.60000000001</v>
      </c>
      <c r="G474" s="24">
        <v>153008.40000000002</v>
      </c>
      <c r="H474" s="24">
        <v>160231.30000000002</v>
      </c>
      <c r="I474" s="24">
        <v>9006.7999999999993</v>
      </c>
      <c r="J474" s="24">
        <v>7932.9</v>
      </c>
      <c r="K474" s="24"/>
      <c r="L474" s="42">
        <f t="shared" si="419"/>
        <v>158688.4</v>
      </c>
      <c r="M474" s="42">
        <f t="shared" si="420"/>
        <v>160941.30000000002</v>
      </c>
      <c r="N474" s="42">
        <f t="shared" si="421"/>
        <v>160231.30000000002</v>
      </c>
      <c r="O474" s="48"/>
      <c r="P474" s="48"/>
      <c r="Q474" s="48"/>
      <c r="R474" s="45">
        <f t="shared" si="480"/>
        <v>158688.4</v>
      </c>
      <c r="S474" s="45">
        <f t="shared" si="481"/>
        <v>160941.30000000002</v>
      </c>
      <c r="T474" s="45">
        <f t="shared" si="482"/>
        <v>160231.30000000002</v>
      </c>
      <c r="U474" s="48"/>
    </row>
    <row r="475" spans="1:21" x14ac:dyDescent="0.25">
      <c r="A475" s="20" t="s">
        <v>145</v>
      </c>
      <c r="B475" s="20" t="s">
        <v>420</v>
      </c>
      <c r="C475" s="20"/>
      <c r="D475" s="20"/>
      <c r="E475" s="23" t="s">
        <v>744</v>
      </c>
      <c r="F475" s="24">
        <f>F476+F477</f>
        <v>438365.2</v>
      </c>
      <c r="G475" s="24">
        <f t="shared" ref="G475:K475" si="488">G476+G477</f>
        <v>444652.6</v>
      </c>
      <c r="H475" s="24">
        <f t="shared" si="488"/>
        <v>458360.2</v>
      </c>
      <c r="I475" s="24">
        <f t="shared" si="488"/>
        <v>8433.5</v>
      </c>
      <c r="J475" s="24">
        <f t="shared" si="488"/>
        <v>-150.1</v>
      </c>
      <c r="K475" s="24">
        <f t="shared" si="488"/>
        <v>-13307.9</v>
      </c>
      <c r="L475" s="42">
        <f t="shared" si="419"/>
        <v>446798.7</v>
      </c>
      <c r="M475" s="42">
        <f t="shared" si="420"/>
        <v>444502.5</v>
      </c>
      <c r="N475" s="42">
        <f t="shared" si="421"/>
        <v>445052.3</v>
      </c>
      <c r="O475" s="48">
        <f t="shared" ref="O475:P475" si="489">O476+O477</f>
        <v>0</v>
      </c>
      <c r="P475" s="48">
        <f t="shared" si="489"/>
        <v>0</v>
      </c>
      <c r="Q475" s="48">
        <f t="shared" ref="Q475" si="490">Q476+Q477</f>
        <v>0</v>
      </c>
      <c r="R475" s="45">
        <f t="shared" si="480"/>
        <v>446798.7</v>
      </c>
      <c r="S475" s="45">
        <f t="shared" si="481"/>
        <v>444502.5</v>
      </c>
      <c r="T475" s="45">
        <f t="shared" si="482"/>
        <v>445052.3</v>
      </c>
      <c r="U475" s="48">
        <f t="shared" ref="U475" si="491">U476+U477</f>
        <v>0</v>
      </c>
    </row>
    <row r="476" spans="1:21" x14ac:dyDescent="0.25">
      <c r="A476" s="20" t="s">
        <v>145</v>
      </c>
      <c r="B476" s="20">
        <v>620</v>
      </c>
      <c r="C476" s="20" t="s">
        <v>12</v>
      </c>
      <c r="D476" s="20" t="s">
        <v>73</v>
      </c>
      <c r="E476" s="23" t="s">
        <v>771</v>
      </c>
      <c r="F476" s="24">
        <v>419993.7</v>
      </c>
      <c r="G476" s="24">
        <v>426077.19999999995</v>
      </c>
      <c r="H476" s="24">
        <v>439289.3</v>
      </c>
      <c r="I476" s="24">
        <f>-150.1+8583.6</f>
        <v>8433.5</v>
      </c>
      <c r="J476" s="24">
        <v>-150.1</v>
      </c>
      <c r="K476" s="24">
        <f>-150.1-13157.8</f>
        <v>-13307.9</v>
      </c>
      <c r="L476" s="42">
        <f t="shared" si="419"/>
        <v>428427.2</v>
      </c>
      <c r="M476" s="42">
        <f t="shared" si="420"/>
        <v>425927.1</v>
      </c>
      <c r="N476" s="42">
        <f t="shared" si="421"/>
        <v>425981.39999999997</v>
      </c>
      <c r="O476" s="48"/>
      <c r="P476" s="48"/>
      <c r="Q476" s="48"/>
      <c r="R476" s="45">
        <f t="shared" si="480"/>
        <v>428427.2</v>
      </c>
      <c r="S476" s="45">
        <f t="shared" si="481"/>
        <v>425927.1</v>
      </c>
      <c r="T476" s="45">
        <f t="shared" si="482"/>
        <v>425981.39999999997</v>
      </c>
      <c r="U476" s="48"/>
    </row>
    <row r="477" spans="1:21" x14ac:dyDescent="0.25">
      <c r="A477" s="20" t="s">
        <v>145</v>
      </c>
      <c r="B477" s="20">
        <v>620</v>
      </c>
      <c r="C477" s="20" t="s">
        <v>33</v>
      </c>
      <c r="D477" s="20" t="s">
        <v>10</v>
      </c>
      <c r="E477" s="23" t="s">
        <v>785</v>
      </c>
      <c r="F477" s="24">
        <v>18371.5</v>
      </c>
      <c r="G477" s="24">
        <v>18575.400000000001</v>
      </c>
      <c r="H477" s="24">
        <v>19070.900000000001</v>
      </c>
      <c r="I477" s="24"/>
      <c r="J477" s="24"/>
      <c r="K477" s="24"/>
      <c r="L477" s="42">
        <f t="shared" si="419"/>
        <v>18371.5</v>
      </c>
      <c r="M477" s="42">
        <f t="shared" si="420"/>
        <v>18575.400000000001</v>
      </c>
      <c r="N477" s="42">
        <f t="shared" si="421"/>
        <v>19070.900000000001</v>
      </c>
      <c r="O477" s="48"/>
      <c r="P477" s="48"/>
      <c r="Q477" s="48"/>
      <c r="R477" s="45">
        <f t="shared" si="480"/>
        <v>18371.5</v>
      </c>
      <c r="S477" s="45">
        <f t="shared" si="481"/>
        <v>18575.400000000001</v>
      </c>
      <c r="T477" s="45">
        <f t="shared" si="482"/>
        <v>19070.900000000001</v>
      </c>
      <c r="U477" s="48"/>
    </row>
    <row r="478" spans="1:21" ht="47.25" x14ac:dyDescent="0.25">
      <c r="A478" s="20" t="s">
        <v>145</v>
      </c>
      <c r="B478" s="20" t="s">
        <v>216</v>
      </c>
      <c r="C478" s="20"/>
      <c r="D478" s="20"/>
      <c r="E478" s="23" t="s">
        <v>745</v>
      </c>
      <c r="F478" s="24">
        <f>F479</f>
        <v>0</v>
      </c>
      <c r="G478" s="24">
        <f t="shared" ref="G478:K478" si="492">G479</f>
        <v>0</v>
      </c>
      <c r="H478" s="24">
        <f t="shared" si="492"/>
        <v>0</v>
      </c>
      <c r="I478" s="24">
        <f t="shared" si="492"/>
        <v>2500</v>
      </c>
      <c r="J478" s="24">
        <f t="shared" si="492"/>
        <v>0</v>
      </c>
      <c r="K478" s="24">
        <f t="shared" si="492"/>
        <v>0</v>
      </c>
      <c r="L478" s="42">
        <f t="shared" ref="L478:L479" si="493">F478+I478</f>
        <v>2500</v>
      </c>
      <c r="M478" s="42">
        <f t="shared" ref="M478:M479" si="494">G478+J478</f>
        <v>0</v>
      </c>
      <c r="N478" s="42">
        <f t="shared" ref="N478:N479" si="495">H478+K478</f>
        <v>0</v>
      </c>
      <c r="O478" s="48">
        <f t="shared" ref="O478:Q478" si="496">O479</f>
        <v>0</v>
      </c>
      <c r="P478" s="48">
        <f t="shared" si="496"/>
        <v>0</v>
      </c>
      <c r="Q478" s="48">
        <f t="shared" si="496"/>
        <v>0</v>
      </c>
      <c r="R478" s="45">
        <f t="shared" si="480"/>
        <v>2500</v>
      </c>
      <c r="S478" s="45">
        <f t="shared" si="481"/>
        <v>0</v>
      </c>
      <c r="T478" s="45">
        <f t="shared" si="482"/>
        <v>0</v>
      </c>
      <c r="U478" s="48">
        <f t="shared" ref="U478" si="497">U479</f>
        <v>0</v>
      </c>
    </row>
    <row r="479" spans="1:21" x14ac:dyDescent="0.25">
      <c r="A479" s="20" t="s">
        <v>145</v>
      </c>
      <c r="B479" s="20" t="s">
        <v>216</v>
      </c>
      <c r="C479" s="20" t="s">
        <v>12</v>
      </c>
      <c r="D479" s="20" t="s">
        <v>73</v>
      </c>
      <c r="E479" s="23" t="s">
        <v>771</v>
      </c>
      <c r="F479" s="24">
        <v>0</v>
      </c>
      <c r="G479" s="24">
        <v>0</v>
      </c>
      <c r="H479" s="24">
        <v>0</v>
      </c>
      <c r="I479" s="24">
        <v>2500</v>
      </c>
      <c r="J479" s="24"/>
      <c r="K479" s="24"/>
      <c r="L479" s="42">
        <f t="shared" si="493"/>
        <v>2500</v>
      </c>
      <c r="M479" s="42">
        <f t="shared" si="494"/>
        <v>0</v>
      </c>
      <c r="N479" s="42">
        <f t="shared" si="495"/>
        <v>0</v>
      </c>
      <c r="O479" s="48"/>
      <c r="P479" s="48"/>
      <c r="Q479" s="48"/>
      <c r="R479" s="45">
        <f t="shared" si="480"/>
        <v>2500</v>
      </c>
      <c r="S479" s="45">
        <f t="shared" si="481"/>
        <v>0</v>
      </c>
      <c r="T479" s="45">
        <f t="shared" si="482"/>
        <v>0</v>
      </c>
      <c r="U479" s="48"/>
    </row>
    <row r="480" spans="1:21" x14ac:dyDescent="0.25">
      <c r="A480" s="20" t="s">
        <v>145</v>
      </c>
      <c r="B480" s="20" t="s">
        <v>7</v>
      </c>
      <c r="C480" s="20"/>
      <c r="D480" s="20"/>
      <c r="E480" s="23" t="s">
        <v>746</v>
      </c>
      <c r="F480" s="24">
        <f>F481</f>
        <v>10098</v>
      </c>
      <c r="G480" s="24">
        <f t="shared" ref="G480:U480" si="498">G481</f>
        <v>8490.9</v>
      </c>
      <c r="H480" s="24">
        <f t="shared" si="498"/>
        <v>8490.9</v>
      </c>
      <c r="I480" s="24">
        <f t="shared" si="498"/>
        <v>0</v>
      </c>
      <c r="J480" s="24">
        <f t="shared" si="498"/>
        <v>0</v>
      </c>
      <c r="K480" s="24">
        <f t="shared" si="498"/>
        <v>0</v>
      </c>
      <c r="L480" s="42">
        <f t="shared" si="419"/>
        <v>10098</v>
      </c>
      <c r="M480" s="42">
        <f t="shared" si="420"/>
        <v>8490.9</v>
      </c>
      <c r="N480" s="42">
        <f t="shared" si="421"/>
        <v>8490.9</v>
      </c>
      <c r="O480" s="48">
        <f t="shared" si="498"/>
        <v>0</v>
      </c>
      <c r="P480" s="48">
        <f t="shared" si="498"/>
        <v>0</v>
      </c>
      <c r="Q480" s="48">
        <f t="shared" si="498"/>
        <v>0</v>
      </c>
      <c r="R480" s="45">
        <f t="shared" si="480"/>
        <v>10098</v>
      </c>
      <c r="S480" s="45">
        <f t="shared" si="481"/>
        <v>8490.9</v>
      </c>
      <c r="T480" s="45">
        <f t="shared" si="482"/>
        <v>8490.9</v>
      </c>
      <c r="U480" s="48">
        <f t="shared" si="498"/>
        <v>0</v>
      </c>
    </row>
    <row r="481" spans="1:21" x14ac:dyDescent="0.25">
      <c r="A481" s="20" t="s">
        <v>145</v>
      </c>
      <c r="B481" s="20" t="s">
        <v>215</v>
      </c>
      <c r="C481" s="20"/>
      <c r="D481" s="20"/>
      <c r="E481" s="23" t="s">
        <v>749</v>
      </c>
      <c r="F481" s="24">
        <f>F482+F483</f>
        <v>10098</v>
      </c>
      <c r="G481" s="24">
        <f t="shared" ref="G481:K481" si="499">G482+G483</f>
        <v>8490.9</v>
      </c>
      <c r="H481" s="24">
        <f t="shared" si="499"/>
        <v>8490.9</v>
      </c>
      <c r="I481" s="24">
        <f t="shared" si="499"/>
        <v>0</v>
      </c>
      <c r="J481" s="24">
        <f t="shared" si="499"/>
        <v>0</v>
      </c>
      <c r="K481" s="24">
        <f t="shared" si="499"/>
        <v>0</v>
      </c>
      <c r="L481" s="42">
        <f t="shared" si="419"/>
        <v>10098</v>
      </c>
      <c r="M481" s="42">
        <f t="shared" si="420"/>
        <v>8490.9</v>
      </c>
      <c r="N481" s="42">
        <f t="shared" si="421"/>
        <v>8490.9</v>
      </c>
      <c r="O481" s="48">
        <f t="shared" ref="O481:P481" si="500">O482+O483</f>
        <v>0</v>
      </c>
      <c r="P481" s="48">
        <f t="shared" si="500"/>
        <v>0</v>
      </c>
      <c r="Q481" s="48">
        <f t="shared" ref="Q481" si="501">Q482+Q483</f>
        <v>0</v>
      </c>
      <c r="R481" s="45">
        <f t="shared" si="480"/>
        <v>10098</v>
      </c>
      <c r="S481" s="45">
        <f t="shared" si="481"/>
        <v>8490.9</v>
      </c>
      <c r="T481" s="45">
        <f t="shared" si="482"/>
        <v>8490.9</v>
      </c>
      <c r="U481" s="48">
        <f t="shared" ref="U481" si="502">U482+U483</f>
        <v>0</v>
      </c>
    </row>
    <row r="482" spans="1:21" x14ac:dyDescent="0.25">
      <c r="A482" s="20" t="s">
        <v>145</v>
      </c>
      <c r="B482" s="20">
        <v>850</v>
      </c>
      <c r="C482" s="20" t="s">
        <v>33</v>
      </c>
      <c r="D482" s="20" t="s">
        <v>10</v>
      </c>
      <c r="E482" s="23" t="s">
        <v>785</v>
      </c>
      <c r="F482" s="24">
        <v>602.9</v>
      </c>
      <c r="G482" s="24">
        <v>602.9</v>
      </c>
      <c r="H482" s="24">
        <v>602.9</v>
      </c>
      <c r="I482" s="24"/>
      <c r="J482" s="24"/>
      <c r="K482" s="24"/>
      <c r="L482" s="42">
        <f t="shared" si="419"/>
        <v>602.9</v>
      </c>
      <c r="M482" s="42">
        <f t="shared" si="420"/>
        <v>602.9</v>
      </c>
      <c r="N482" s="42">
        <f t="shared" si="421"/>
        <v>602.9</v>
      </c>
      <c r="O482" s="48"/>
      <c r="P482" s="48"/>
      <c r="Q482" s="48"/>
      <c r="R482" s="45">
        <f t="shared" si="480"/>
        <v>602.9</v>
      </c>
      <c r="S482" s="45">
        <f t="shared" si="481"/>
        <v>602.9</v>
      </c>
      <c r="T482" s="45">
        <f t="shared" si="482"/>
        <v>602.9</v>
      </c>
      <c r="U482" s="48"/>
    </row>
    <row r="483" spans="1:21" x14ac:dyDescent="0.25">
      <c r="A483" s="20" t="s">
        <v>145</v>
      </c>
      <c r="B483" s="20">
        <v>850</v>
      </c>
      <c r="C483" s="20" t="s">
        <v>33</v>
      </c>
      <c r="D483" s="20" t="s">
        <v>73</v>
      </c>
      <c r="E483" s="23" t="s">
        <v>786</v>
      </c>
      <c r="F483" s="24">
        <v>9495.1</v>
      </c>
      <c r="G483" s="24">
        <v>7888</v>
      </c>
      <c r="H483" s="24">
        <v>7888</v>
      </c>
      <c r="I483" s="24"/>
      <c r="J483" s="24"/>
      <c r="K483" s="24"/>
      <c r="L483" s="42">
        <f t="shared" si="419"/>
        <v>9495.1</v>
      </c>
      <c r="M483" s="42">
        <f t="shared" si="420"/>
        <v>7888</v>
      </c>
      <c r="N483" s="42">
        <f t="shared" si="421"/>
        <v>7888</v>
      </c>
      <c r="O483" s="48"/>
      <c r="P483" s="48"/>
      <c r="Q483" s="48"/>
      <c r="R483" s="45">
        <f t="shared" si="480"/>
        <v>9495.1</v>
      </c>
      <c r="S483" s="45">
        <f t="shared" si="481"/>
        <v>7888</v>
      </c>
      <c r="T483" s="45">
        <f t="shared" si="482"/>
        <v>7888</v>
      </c>
      <c r="U483" s="48"/>
    </row>
    <row r="484" spans="1:21" ht="31.5" x14ac:dyDescent="0.25">
      <c r="A484" s="20" t="s">
        <v>195</v>
      </c>
      <c r="B484" s="20"/>
      <c r="C484" s="20"/>
      <c r="D484" s="20"/>
      <c r="E484" s="23" t="s">
        <v>504</v>
      </c>
      <c r="F484" s="24">
        <f>F485</f>
        <v>34106.699999999997</v>
      </c>
      <c r="G484" s="24">
        <f t="shared" ref="G484:U486" si="503">G485</f>
        <v>34790</v>
      </c>
      <c r="H484" s="24">
        <f t="shared" si="503"/>
        <v>34790</v>
      </c>
      <c r="I484" s="24">
        <f t="shared" si="503"/>
        <v>0</v>
      </c>
      <c r="J484" s="24">
        <f t="shared" si="503"/>
        <v>0</v>
      </c>
      <c r="K484" s="24">
        <f t="shared" si="503"/>
        <v>0</v>
      </c>
      <c r="L484" s="42">
        <f t="shared" si="419"/>
        <v>34106.699999999997</v>
      </c>
      <c r="M484" s="42">
        <f t="shared" si="420"/>
        <v>34790</v>
      </c>
      <c r="N484" s="42">
        <f t="shared" si="421"/>
        <v>34790</v>
      </c>
      <c r="O484" s="48">
        <f t="shared" si="503"/>
        <v>0</v>
      </c>
      <c r="P484" s="48">
        <f t="shared" si="503"/>
        <v>0</v>
      </c>
      <c r="Q484" s="48">
        <f t="shared" si="503"/>
        <v>0</v>
      </c>
      <c r="R484" s="45">
        <f t="shared" si="480"/>
        <v>34106.699999999997</v>
      </c>
      <c r="S484" s="45">
        <f t="shared" si="481"/>
        <v>34790</v>
      </c>
      <c r="T484" s="45">
        <f t="shared" si="482"/>
        <v>34790</v>
      </c>
      <c r="U484" s="48">
        <f t="shared" si="503"/>
        <v>0</v>
      </c>
    </row>
    <row r="485" spans="1:21" ht="31.5" x14ac:dyDescent="0.25">
      <c r="A485" s="20" t="s">
        <v>195</v>
      </c>
      <c r="B485" s="20" t="s">
        <v>6</v>
      </c>
      <c r="C485" s="20"/>
      <c r="D485" s="20"/>
      <c r="E485" s="23" t="s">
        <v>733</v>
      </c>
      <c r="F485" s="24">
        <f>F486</f>
        <v>34106.699999999997</v>
      </c>
      <c r="G485" s="24">
        <f t="shared" si="503"/>
        <v>34790</v>
      </c>
      <c r="H485" s="24">
        <f t="shared" si="503"/>
        <v>34790</v>
      </c>
      <c r="I485" s="24">
        <f t="shared" si="503"/>
        <v>0</v>
      </c>
      <c r="J485" s="24">
        <f t="shared" si="503"/>
        <v>0</v>
      </c>
      <c r="K485" s="24">
        <f t="shared" si="503"/>
        <v>0</v>
      </c>
      <c r="L485" s="42">
        <f t="shared" si="419"/>
        <v>34106.699999999997</v>
      </c>
      <c r="M485" s="42">
        <f t="shared" si="420"/>
        <v>34790</v>
      </c>
      <c r="N485" s="42">
        <f t="shared" si="421"/>
        <v>34790</v>
      </c>
      <c r="O485" s="48">
        <f t="shared" si="503"/>
        <v>0</v>
      </c>
      <c r="P485" s="48">
        <f t="shared" si="503"/>
        <v>0</v>
      </c>
      <c r="Q485" s="48">
        <f t="shared" si="503"/>
        <v>0</v>
      </c>
      <c r="R485" s="45">
        <f t="shared" si="480"/>
        <v>34106.699999999997</v>
      </c>
      <c r="S485" s="45">
        <f t="shared" si="481"/>
        <v>34790</v>
      </c>
      <c r="T485" s="45">
        <f t="shared" si="482"/>
        <v>34790</v>
      </c>
      <c r="U485" s="48">
        <f t="shared" si="503"/>
        <v>0</v>
      </c>
    </row>
    <row r="486" spans="1:21" ht="47.25" x14ac:dyDescent="0.25">
      <c r="A486" s="20" t="s">
        <v>195</v>
      </c>
      <c r="B486" s="20" t="s">
        <v>167</v>
      </c>
      <c r="C486" s="20"/>
      <c r="D486" s="20"/>
      <c r="E486" s="23" t="s">
        <v>734</v>
      </c>
      <c r="F486" s="24">
        <f>F487</f>
        <v>34106.699999999997</v>
      </c>
      <c r="G486" s="24">
        <f t="shared" si="503"/>
        <v>34790</v>
      </c>
      <c r="H486" s="24">
        <f t="shared" si="503"/>
        <v>34790</v>
      </c>
      <c r="I486" s="24">
        <f t="shared" si="503"/>
        <v>0</v>
      </c>
      <c r="J486" s="24">
        <f t="shared" si="503"/>
        <v>0</v>
      </c>
      <c r="K486" s="24">
        <f t="shared" si="503"/>
        <v>0</v>
      </c>
      <c r="L486" s="42">
        <f t="shared" si="419"/>
        <v>34106.699999999997</v>
      </c>
      <c r="M486" s="42">
        <f t="shared" si="420"/>
        <v>34790</v>
      </c>
      <c r="N486" s="42">
        <f t="shared" si="421"/>
        <v>34790</v>
      </c>
      <c r="O486" s="48">
        <f t="shared" si="503"/>
        <v>0</v>
      </c>
      <c r="P486" s="48">
        <f t="shared" si="503"/>
        <v>0</v>
      </c>
      <c r="Q486" s="48">
        <f t="shared" si="503"/>
        <v>0</v>
      </c>
      <c r="R486" s="45">
        <f t="shared" si="480"/>
        <v>34106.699999999997</v>
      </c>
      <c r="S486" s="45">
        <f t="shared" si="481"/>
        <v>34790</v>
      </c>
      <c r="T486" s="45">
        <f t="shared" si="482"/>
        <v>34790</v>
      </c>
      <c r="U486" s="48">
        <f t="shared" si="503"/>
        <v>0</v>
      </c>
    </row>
    <row r="487" spans="1:21" x14ac:dyDescent="0.25">
      <c r="A487" s="20" t="s">
        <v>195</v>
      </c>
      <c r="B487" s="20">
        <v>240</v>
      </c>
      <c r="C487" s="20" t="s">
        <v>33</v>
      </c>
      <c r="D487" s="20" t="s">
        <v>73</v>
      </c>
      <c r="E487" s="23" t="s">
        <v>786</v>
      </c>
      <c r="F487" s="24">
        <v>34106.699999999997</v>
      </c>
      <c r="G487" s="24">
        <v>34790</v>
      </c>
      <c r="H487" s="24">
        <v>34790</v>
      </c>
      <c r="I487" s="24"/>
      <c r="J487" s="24"/>
      <c r="K487" s="24"/>
      <c r="L487" s="42">
        <f t="shared" ref="L487:L556" si="504">F487+I487</f>
        <v>34106.699999999997</v>
      </c>
      <c r="M487" s="42">
        <f t="shared" ref="M487:M556" si="505">G487+J487</f>
        <v>34790</v>
      </c>
      <c r="N487" s="42">
        <f t="shared" ref="N487:N556" si="506">H487+K487</f>
        <v>34790</v>
      </c>
      <c r="O487" s="48"/>
      <c r="P487" s="48"/>
      <c r="Q487" s="48"/>
      <c r="R487" s="45">
        <f t="shared" si="480"/>
        <v>34106.699999999997</v>
      </c>
      <c r="S487" s="45">
        <f t="shared" si="481"/>
        <v>34790</v>
      </c>
      <c r="T487" s="45">
        <f t="shared" si="482"/>
        <v>34790</v>
      </c>
      <c r="U487" s="48"/>
    </row>
    <row r="488" spans="1:21" ht="78.75" x14ac:dyDescent="0.25">
      <c r="A488" s="20" t="s">
        <v>867</v>
      </c>
      <c r="B488" s="20"/>
      <c r="C488" s="20"/>
      <c r="D488" s="20"/>
      <c r="E488" s="43" t="s">
        <v>878</v>
      </c>
      <c r="F488" s="24"/>
      <c r="G488" s="24"/>
      <c r="H488" s="24"/>
      <c r="I488" s="24"/>
      <c r="J488" s="24"/>
      <c r="K488" s="24"/>
      <c r="L488" s="42">
        <f>L489</f>
        <v>0</v>
      </c>
      <c r="M488" s="42">
        <f t="shared" ref="M488:U490" si="507">M489</f>
        <v>0</v>
      </c>
      <c r="N488" s="42">
        <f t="shared" si="507"/>
        <v>0</v>
      </c>
      <c r="O488" s="45">
        <f t="shared" si="507"/>
        <v>3080</v>
      </c>
      <c r="P488" s="45">
        <f t="shared" si="507"/>
        <v>2980</v>
      </c>
      <c r="Q488" s="45">
        <f t="shared" si="507"/>
        <v>0</v>
      </c>
      <c r="R488" s="45">
        <f t="shared" ref="R488:R491" si="508">L488+O488</f>
        <v>3080</v>
      </c>
      <c r="S488" s="45">
        <f t="shared" ref="S488:S491" si="509">M488+P488</f>
        <v>2980</v>
      </c>
      <c r="T488" s="45">
        <f t="shared" ref="T488:T491" si="510">N488+Q488</f>
        <v>0</v>
      </c>
      <c r="U488" s="45">
        <f t="shared" si="507"/>
        <v>0</v>
      </c>
    </row>
    <row r="489" spans="1:21" ht="31.5" x14ac:dyDescent="0.25">
      <c r="A489" s="20" t="s">
        <v>867</v>
      </c>
      <c r="B489" s="20" t="s">
        <v>6</v>
      </c>
      <c r="C489" s="20"/>
      <c r="D489" s="20"/>
      <c r="E489" s="23" t="s">
        <v>733</v>
      </c>
      <c r="F489" s="24"/>
      <c r="G489" s="24"/>
      <c r="H489" s="24"/>
      <c r="I489" s="24"/>
      <c r="J489" s="24"/>
      <c r="K489" s="24"/>
      <c r="L489" s="42">
        <f>L490</f>
        <v>0</v>
      </c>
      <c r="M489" s="42">
        <f t="shared" si="507"/>
        <v>0</v>
      </c>
      <c r="N489" s="42">
        <f t="shared" si="507"/>
        <v>0</v>
      </c>
      <c r="O489" s="45">
        <f t="shared" si="507"/>
        <v>3080</v>
      </c>
      <c r="P489" s="45">
        <f t="shared" si="507"/>
        <v>2980</v>
      </c>
      <c r="Q489" s="45">
        <f t="shared" si="507"/>
        <v>0</v>
      </c>
      <c r="R489" s="45">
        <f t="shared" si="508"/>
        <v>3080</v>
      </c>
      <c r="S489" s="45">
        <f t="shared" si="509"/>
        <v>2980</v>
      </c>
      <c r="T489" s="45">
        <f t="shared" si="510"/>
        <v>0</v>
      </c>
      <c r="U489" s="45">
        <f t="shared" si="507"/>
        <v>0</v>
      </c>
    </row>
    <row r="490" spans="1:21" ht="47.25" x14ac:dyDescent="0.25">
      <c r="A490" s="20" t="s">
        <v>867</v>
      </c>
      <c r="B490" s="20" t="s">
        <v>167</v>
      </c>
      <c r="C490" s="20"/>
      <c r="D490" s="20"/>
      <c r="E490" s="23" t="s">
        <v>734</v>
      </c>
      <c r="F490" s="24"/>
      <c r="G490" s="24"/>
      <c r="H490" s="24"/>
      <c r="I490" s="24"/>
      <c r="J490" s="24"/>
      <c r="K490" s="24"/>
      <c r="L490" s="42">
        <f>L491</f>
        <v>0</v>
      </c>
      <c r="M490" s="42">
        <f t="shared" si="507"/>
        <v>0</v>
      </c>
      <c r="N490" s="42">
        <f t="shared" si="507"/>
        <v>0</v>
      </c>
      <c r="O490" s="45">
        <f t="shared" si="507"/>
        <v>3080</v>
      </c>
      <c r="P490" s="45">
        <f t="shared" si="507"/>
        <v>2980</v>
      </c>
      <c r="Q490" s="45">
        <f t="shared" si="507"/>
        <v>0</v>
      </c>
      <c r="R490" s="45">
        <f t="shared" si="508"/>
        <v>3080</v>
      </c>
      <c r="S490" s="45">
        <f t="shared" si="509"/>
        <v>2980</v>
      </c>
      <c r="T490" s="45">
        <f t="shared" si="510"/>
        <v>0</v>
      </c>
      <c r="U490" s="45">
        <f t="shared" si="507"/>
        <v>0</v>
      </c>
    </row>
    <row r="491" spans="1:21" x14ac:dyDescent="0.25">
      <c r="A491" s="20" t="s">
        <v>867</v>
      </c>
      <c r="B491" s="20" t="s">
        <v>167</v>
      </c>
      <c r="C491" s="20" t="s">
        <v>33</v>
      </c>
      <c r="D491" s="20" t="s">
        <v>10</v>
      </c>
      <c r="E491" s="23" t="s">
        <v>785</v>
      </c>
      <c r="F491" s="24"/>
      <c r="G491" s="24"/>
      <c r="H491" s="24"/>
      <c r="I491" s="24"/>
      <c r="J491" s="24"/>
      <c r="K491" s="24"/>
      <c r="L491" s="42">
        <v>0</v>
      </c>
      <c r="M491" s="42">
        <v>0</v>
      </c>
      <c r="N491" s="42">
        <v>0</v>
      </c>
      <c r="O491" s="45">
        <v>3080</v>
      </c>
      <c r="P491" s="45">
        <v>2980</v>
      </c>
      <c r="Q491" s="45"/>
      <c r="R491" s="45">
        <f t="shared" si="508"/>
        <v>3080</v>
      </c>
      <c r="S491" s="45">
        <f t="shared" si="509"/>
        <v>2980</v>
      </c>
      <c r="T491" s="45">
        <f t="shared" si="510"/>
        <v>0</v>
      </c>
      <c r="U491" s="45"/>
    </row>
    <row r="492" spans="1:21" ht="78.75" x14ac:dyDescent="0.25">
      <c r="A492" s="20" t="s">
        <v>362</v>
      </c>
      <c r="B492" s="20"/>
      <c r="C492" s="20"/>
      <c r="D492" s="20"/>
      <c r="E492" s="23" t="s">
        <v>505</v>
      </c>
      <c r="F492" s="24">
        <f>F493</f>
        <v>5936.8</v>
      </c>
      <c r="G492" s="24">
        <f t="shared" ref="G492:U494" si="511">G493</f>
        <v>6002.7</v>
      </c>
      <c r="H492" s="24">
        <f t="shared" si="511"/>
        <v>6162.8</v>
      </c>
      <c r="I492" s="24">
        <f t="shared" si="511"/>
        <v>0</v>
      </c>
      <c r="J492" s="24">
        <f t="shared" si="511"/>
        <v>0</v>
      </c>
      <c r="K492" s="24">
        <f t="shared" si="511"/>
        <v>0</v>
      </c>
      <c r="L492" s="42">
        <f t="shared" si="504"/>
        <v>5936.8</v>
      </c>
      <c r="M492" s="42">
        <f t="shared" si="505"/>
        <v>6002.7</v>
      </c>
      <c r="N492" s="42">
        <f t="shared" si="506"/>
        <v>6162.8</v>
      </c>
      <c r="O492" s="48">
        <f t="shared" si="511"/>
        <v>0</v>
      </c>
      <c r="P492" s="48">
        <f t="shared" si="511"/>
        <v>0</v>
      </c>
      <c r="Q492" s="48">
        <f t="shared" si="511"/>
        <v>0</v>
      </c>
      <c r="R492" s="45">
        <f t="shared" si="480"/>
        <v>5936.8</v>
      </c>
      <c r="S492" s="45">
        <f t="shared" si="481"/>
        <v>6002.7</v>
      </c>
      <c r="T492" s="45">
        <f t="shared" si="482"/>
        <v>6162.8</v>
      </c>
      <c r="U492" s="48">
        <f t="shared" si="511"/>
        <v>0</v>
      </c>
    </row>
    <row r="493" spans="1:21" ht="47.25" x14ac:dyDescent="0.25">
      <c r="A493" s="20" t="s">
        <v>362</v>
      </c>
      <c r="B493" s="20" t="s">
        <v>55</v>
      </c>
      <c r="C493" s="20"/>
      <c r="D493" s="20"/>
      <c r="E493" s="39" t="s">
        <v>742</v>
      </c>
      <c r="F493" s="24">
        <f>F494</f>
        <v>5936.8</v>
      </c>
      <c r="G493" s="24">
        <f t="shared" si="511"/>
        <v>6002.7</v>
      </c>
      <c r="H493" s="24">
        <f t="shared" si="511"/>
        <v>6162.8</v>
      </c>
      <c r="I493" s="24">
        <f t="shared" si="511"/>
        <v>0</v>
      </c>
      <c r="J493" s="24">
        <f t="shared" si="511"/>
        <v>0</v>
      </c>
      <c r="K493" s="24">
        <f t="shared" si="511"/>
        <v>0</v>
      </c>
      <c r="L493" s="42">
        <f t="shared" si="504"/>
        <v>5936.8</v>
      </c>
      <c r="M493" s="42">
        <f t="shared" si="505"/>
        <v>6002.7</v>
      </c>
      <c r="N493" s="42">
        <f t="shared" si="506"/>
        <v>6162.8</v>
      </c>
      <c r="O493" s="48">
        <f t="shared" si="511"/>
        <v>0</v>
      </c>
      <c r="P493" s="48">
        <f t="shared" si="511"/>
        <v>0</v>
      </c>
      <c r="Q493" s="48">
        <f t="shared" si="511"/>
        <v>0</v>
      </c>
      <c r="R493" s="45">
        <f t="shared" si="480"/>
        <v>5936.8</v>
      </c>
      <c r="S493" s="45">
        <f t="shared" si="481"/>
        <v>6002.7</v>
      </c>
      <c r="T493" s="45">
        <f t="shared" si="482"/>
        <v>6162.8</v>
      </c>
      <c r="U493" s="48">
        <f t="shared" si="511"/>
        <v>0</v>
      </c>
    </row>
    <row r="494" spans="1:21" ht="47.25" x14ac:dyDescent="0.25">
      <c r="A494" s="20" t="s">
        <v>362</v>
      </c>
      <c r="B494" s="20" t="s">
        <v>216</v>
      </c>
      <c r="C494" s="20"/>
      <c r="D494" s="20"/>
      <c r="E494" s="23" t="s">
        <v>745</v>
      </c>
      <c r="F494" s="24">
        <f>F495</f>
        <v>5936.8</v>
      </c>
      <c r="G494" s="24">
        <f t="shared" si="511"/>
        <v>6002.7</v>
      </c>
      <c r="H494" s="24">
        <f t="shared" si="511"/>
        <v>6162.8</v>
      </c>
      <c r="I494" s="24">
        <f t="shared" si="511"/>
        <v>0</v>
      </c>
      <c r="J494" s="24">
        <f t="shared" si="511"/>
        <v>0</v>
      </c>
      <c r="K494" s="24">
        <f t="shared" si="511"/>
        <v>0</v>
      </c>
      <c r="L494" s="42">
        <f t="shared" si="504"/>
        <v>5936.8</v>
      </c>
      <c r="M494" s="42">
        <f t="shared" si="505"/>
        <v>6002.7</v>
      </c>
      <c r="N494" s="42">
        <f t="shared" si="506"/>
        <v>6162.8</v>
      </c>
      <c r="O494" s="48">
        <f t="shared" si="511"/>
        <v>0</v>
      </c>
      <c r="P494" s="48">
        <f t="shared" si="511"/>
        <v>0</v>
      </c>
      <c r="Q494" s="48">
        <f t="shared" si="511"/>
        <v>0</v>
      </c>
      <c r="R494" s="45">
        <f t="shared" si="480"/>
        <v>5936.8</v>
      </c>
      <c r="S494" s="45">
        <f t="shared" si="481"/>
        <v>6002.7</v>
      </c>
      <c r="T494" s="45">
        <f t="shared" si="482"/>
        <v>6162.8</v>
      </c>
      <c r="U494" s="48">
        <f t="shared" si="511"/>
        <v>0</v>
      </c>
    </row>
    <row r="495" spans="1:21" x14ac:dyDescent="0.25">
      <c r="A495" s="20" t="s">
        <v>362</v>
      </c>
      <c r="B495" s="20">
        <v>630</v>
      </c>
      <c r="C495" s="20" t="s">
        <v>33</v>
      </c>
      <c r="D495" s="20" t="s">
        <v>10</v>
      </c>
      <c r="E495" s="23" t="s">
        <v>785</v>
      </c>
      <c r="F495" s="24">
        <v>5936.8</v>
      </c>
      <c r="G495" s="24">
        <v>6002.7</v>
      </c>
      <c r="H495" s="24">
        <v>6162.8</v>
      </c>
      <c r="I495" s="24"/>
      <c r="J495" s="24"/>
      <c r="K495" s="24"/>
      <c r="L495" s="42">
        <f t="shared" si="504"/>
        <v>5936.8</v>
      </c>
      <c r="M495" s="42">
        <f t="shared" si="505"/>
        <v>6002.7</v>
      </c>
      <c r="N495" s="42">
        <f t="shared" si="506"/>
        <v>6162.8</v>
      </c>
      <c r="O495" s="48"/>
      <c r="P495" s="48"/>
      <c r="Q495" s="48"/>
      <c r="R495" s="45">
        <f t="shared" si="480"/>
        <v>5936.8</v>
      </c>
      <c r="S495" s="45">
        <f t="shared" si="481"/>
        <v>6002.7</v>
      </c>
      <c r="T495" s="45">
        <f t="shared" si="482"/>
        <v>6162.8</v>
      </c>
      <c r="U495" s="48"/>
    </row>
    <row r="496" spans="1:21" ht="47.25" x14ac:dyDescent="0.25">
      <c r="A496" s="20" t="s">
        <v>365</v>
      </c>
      <c r="B496" s="20"/>
      <c r="C496" s="20"/>
      <c r="D496" s="20"/>
      <c r="E496" s="23" t="s">
        <v>506</v>
      </c>
      <c r="F496" s="24">
        <f t="shared" ref="F496:U500" si="512">F497</f>
        <v>1698</v>
      </c>
      <c r="G496" s="24">
        <f t="shared" si="512"/>
        <v>1698</v>
      </c>
      <c r="H496" s="24">
        <f t="shared" si="512"/>
        <v>1698</v>
      </c>
      <c r="I496" s="24">
        <f t="shared" si="512"/>
        <v>0</v>
      </c>
      <c r="J496" s="24">
        <f t="shared" si="512"/>
        <v>0</v>
      </c>
      <c r="K496" s="24">
        <f t="shared" si="512"/>
        <v>0</v>
      </c>
      <c r="L496" s="42">
        <f t="shared" si="504"/>
        <v>1698</v>
      </c>
      <c r="M496" s="42">
        <f t="shared" si="505"/>
        <v>1698</v>
      </c>
      <c r="N496" s="42">
        <f t="shared" si="506"/>
        <v>1698</v>
      </c>
      <c r="O496" s="48">
        <f t="shared" si="512"/>
        <v>0</v>
      </c>
      <c r="P496" s="48">
        <f t="shared" si="512"/>
        <v>0</v>
      </c>
      <c r="Q496" s="48">
        <f t="shared" si="512"/>
        <v>0</v>
      </c>
      <c r="R496" s="45">
        <f t="shared" si="480"/>
        <v>1698</v>
      </c>
      <c r="S496" s="45">
        <f t="shared" si="481"/>
        <v>1698</v>
      </c>
      <c r="T496" s="45">
        <f t="shared" si="482"/>
        <v>1698</v>
      </c>
      <c r="U496" s="48">
        <f t="shared" si="512"/>
        <v>0</v>
      </c>
    </row>
    <row r="497" spans="1:22" ht="31.5" x14ac:dyDescent="0.25">
      <c r="A497" s="20" t="s">
        <v>365</v>
      </c>
      <c r="B497" s="20" t="s">
        <v>84</v>
      </c>
      <c r="C497" s="20"/>
      <c r="D497" s="20"/>
      <c r="E497" s="23" t="s">
        <v>735</v>
      </c>
      <c r="F497" s="24">
        <f>F500+F498</f>
        <v>1698</v>
      </c>
      <c r="G497" s="24">
        <f t="shared" ref="G497:K497" si="513">G500+G498</f>
        <v>1698</v>
      </c>
      <c r="H497" s="24">
        <f t="shared" si="513"/>
        <v>1698</v>
      </c>
      <c r="I497" s="24">
        <f t="shared" si="513"/>
        <v>0</v>
      </c>
      <c r="J497" s="24">
        <f t="shared" si="513"/>
        <v>0</v>
      </c>
      <c r="K497" s="24">
        <f t="shared" si="513"/>
        <v>0</v>
      </c>
      <c r="L497" s="42">
        <f t="shared" si="504"/>
        <v>1698</v>
      </c>
      <c r="M497" s="42">
        <f t="shared" si="505"/>
        <v>1698</v>
      </c>
      <c r="N497" s="42">
        <f t="shared" si="506"/>
        <v>1698</v>
      </c>
      <c r="O497" s="48">
        <f t="shared" ref="O497:P497" si="514">O500+O498</f>
        <v>0</v>
      </c>
      <c r="P497" s="48">
        <f t="shared" si="514"/>
        <v>0</v>
      </c>
      <c r="Q497" s="48">
        <f t="shared" ref="Q497" si="515">Q500+Q498</f>
        <v>0</v>
      </c>
      <c r="R497" s="45">
        <f t="shared" si="480"/>
        <v>1698</v>
      </c>
      <c r="S497" s="45">
        <f t="shared" si="481"/>
        <v>1698</v>
      </c>
      <c r="T497" s="45">
        <f t="shared" si="482"/>
        <v>1698</v>
      </c>
      <c r="U497" s="48">
        <f t="shared" ref="U497" si="516">U500+U498</f>
        <v>0</v>
      </c>
    </row>
    <row r="498" spans="1:22" ht="31.5" x14ac:dyDescent="0.25">
      <c r="A498" s="20" t="s">
        <v>365</v>
      </c>
      <c r="B498" s="20" t="s">
        <v>830</v>
      </c>
      <c r="C498" s="20"/>
      <c r="D498" s="20"/>
      <c r="E498" s="43" t="s">
        <v>835</v>
      </c>
      <c r="F498" s="24">
        <f>F499</f>
        <v>0</v>
      </c>
      <c r="G498" s="24">
        <f t="shared" ref="G498:K498" si="517">G499</f>
        <v>0</v>
      </c>
      <c r="H498" s="24">
        <f t="shared" si="517"/>
        <v>0</v>
      </c>
      <c r="I498" s="24">
        <f t="shared" si="517"/>
        <v>1698</v>
      </c>
      <c r="J498" s="24">
        <f t="shared" si="517"/>
        <v>1698</v>
      </c>
      <c r="K498" s="24">
        <f t="shared" si="517"/>
        <v>1698</v>
      </c>
      <c r="L498" s="42">
        <f t="shared" ref="L498:L499" si="518">F498+I498</f>
        <v>1698</v>
      </c>
      <c r="M498" s="42">
        <f t="shared" ref="M498:M499" si="519">G498+J498</f>
        <v>1698</v>
      </c>
      <c r="N498" s="42">
        <f t="shared" ref="N498:N499" si="520">H498+K498</f>
        <v>1698</v>
      </c>
      <c r="O498" s="48">
        <f t="shared" ref="O498:Q498" si="521">O499</f>
        <v>0</v>
      </c>
      <c r="P498" s="48">
        <f t="shared" si="521"/>
        <v>0</v>
      </c>
      <c r="Q498" s="48">
        <f t="shared" si="521"/>
        <v>0</v>
      </c>
      <c r="R498" s="45">
        <f t="shared" si="480"/>
        <v>1698</v>
      </c>
      <c r="S498" s="45">
        <f t="shared" si="481"/>
        <v>1698</v>
      </c>
      <c r="T498" s="45">
        <f t="shared" si="482"/>
        <v>1698</v>
      </c>
      <c r="U498" s="48">
        <f t="shared" ref="U498" si="522">U499</f>
        <v>0</v>
      </c>
    </row>
    <row r="499" spans="1:22" ht="31.5" x14ac:dyDescent="0.25">
      <c r="A499" s="20" t="s">
        <v>365</v>
      </c>
      <c r="B499" s="20" t="s">
        <v>830</v>
      </c>
      <c r="C499" s="20" t="s">
        <v>33</v>
      </c>
      <c r="D499" s="20" t="s">
        <v>58</v>
      </c>
      <c r="E499" s="23" t="s">
        <v>787</v>
      </c>
      <c r="F499" s="24">
        <v>0</v>
      </c>
      <c r="G499" s="24">
        <v>0</v>
      </c>
      <c r="H499" s="24">
        <v>0</v>
      </c>
      <c r="I499" s="24">
        <v>1698</v>
      </c>
      <c r="J499" s="24">
        <v>1698</v>
      </c>
      <c r="K499" s="24">
        <v>1698</v>
      </c>
      <c r="L499" s="42">
        <f t="shared" si="518"/>
        <v>1698</v>
      </c>
      <c r="M499" s="42">
        <f t="shared" si="519"/>
        <v>1698</v>
      </c>
      <c r="N499" s="42">
        <f t="shared" si="520"/>
        <v>1698</v>
      </c>
      <c r="O499" s="48"/>
      <c r="P499" s="48"/>
      <c r="Q499" s="48"/>
      <c r="R499" s="45">
        <f t="shared" si="480"/>
        <v>1698</v>
      </c>
      <c r="S499" s="45">
        <f t="shared" si="481"/>
        <v>1698</v>
      </c>
      <c r="T499" s="45">
        <f t="shared" si="482"/>
        <v>1698</v>
      </c>
      <c r="U499" s="48"/>
    </row>
    <row r="500" spans="1:22" hidden="1" x14ac:dyDescent="0.25">
      <c r="A500" s="20" t="s">
        <v>365</v>
      </c>
      <c r="B500" s="20" t="s">
        <v>424</v>
      </c>
      <c r="C500" s="20"/>
      <c r="D500" s="20"/>
      <c r="E500" s="23" t="s">
        <v>739</v>
      </c>
      <c r="F500" s="24">
        <f t="shared" si="512"/>
        <v>1698</v>
      </c>
      <c r="G500" s="24">
        <f t="shared" si="512"/>
        <v>1698</v>
      </c>
      <c r="H500" s="24">
        <f t="shared" si="512"/>
        <v>1698</v>
      </c>
      <c r="I500" s="24">
        <f t="shared" si="512"/>
        <v>-1698</v>
      </c>
      <c r="J500" s="24">
        <f t="shared" si="512"/>
        <v>-1698</v>
      </c>
      <c r="K500" s="24">
        <f t="shared" si="512"/>
        <v>-1698</v>
      </c>
      <c r="L500" s="42">
        <f t="shared" si="504"/>
        <v>0</v>
      </c>
      <c r="M500" s="42">
        <f t="shared" si="505"/>
        <v>0</v>
      </c>
      <c r="N500" s="42">
        <f t="shared" si="506"/>
        <v>0</v>
      </c>
      <c r="O500" s="48">
        <f t="shared" si="512"/>
        <v>0</v>
      </c>
      <c r="P500" s="48">
        <f t="shared" si="512"/>
        <v>0</v>
      </c>
      <c r="Q500" s="48">
        <f t="shared" si="512"/>
        <v>0</v>
      </c>
      <c r="R500" s="45">
        <f t="shared" si="480"/>
        <v>0</v>
      </c>
      <c r="S500" s="45">
        <f t="shared" si="481"/>
        <v>0</v>
      </c>
      <c r="T500" s="45">
        <f t="shared" si="482"/>
        <v>0</v>
      </c>
      <c r="U500" s="48">
        <f t="shared" si="512"/>
        <v>0</v>
      </c>
      <c r="V500" s="5">
        <v>0</v>
      </c>
    </row>
    <row r="501" spans="1:22" ht="31.5" hidden="1" x14ac:dyDescent="0.25">
      <c r="A501" s="20" t="s">
        <v>365</v>
      </c>
      <c r="B501" s="20">
        <v>350</v>
      </c>
      <c r="C501" s="20" t="s">
        <v>33</v>
      </c>
      <c r="D501" s="20" t="s">
        <v>58</v>
      </c>
      <c r="E501" s="23" t="s">
        <v>787</v>
      </c>
      <c r="F501" s="24">
        <v>1698</v>
      </c>
      <c r="G501" s="24">
        <v>1698</v>
      </c>
      <c r="H501" s="24">
        <v>1698</v>
      </c>
      <c r="I501" s="24">
        <v>-1698</v>
      </c>
      <c r="J501" s="24">
        <v>-1698</v>
      </c>
      <c r="K501" s="24">
        <v>-1698</v>
      </c>
      <c r="L501" s="42">
        <f t="shared" si="504"/>
        <v>0</v>
      </c>
      <c r="M501" s="42">
        <f t="shared" si="505"/>
        <v>0</v>
      </c>
      <c r="N501" s="42">
        <f t="shared" si="506"/>
        <v>0</v>
      </c>
      <c r="O501" s="48"/>
      <c r="P501" s="48"/>
      <c r="Q501" s="48"/>
      <c r="R501" s="45">
        <f t="shared" si="480"/>
        <v>0</v>
      </c>
      <c r="S501" s="45">
        <f t="shared" si="481"/>
        <v>0</v>
      </c>
      <c r="T501" s="45">
        <f t="shared" si="482"/>
        <v>0</v>
      </c>
      <c r="U501" s="48"/>
      <c r="V501" s="5">
        <v>0</v>
      </c>
    </row>
    <row r="502" spans="1:22" ht="31.5" x14ac:dyDescent="0.25">
      <c r="A502" s="20" t="s">
        <v>360</v>
      </c>
      <c r="B502" s="20"/>
      <c r="C502" s="20"/>
      <c r="D502" s="20"/>
      <c r="E502" s="23" t="s">
        <v>465</v>
      </c>
      <c r="F502" s="24">
        <f>F503</f>
        <v>5473.7</v>
      </c>
      <c r="G502" s="24">
        <f t="shared" ref="G502:U502" si="523">G503</f>
        <v>5665.2999999999993</v>
      </c>
      <c r="H502" s="24">
        <f t="shared" si="523"/>
        <v>5980.2000000000007</v>
      </c>
      <c r="I502" s="24">
        <f t="shared" si="523"/>
        <v>-15</v>
      </c>
      <c r="J502" s="24">
        <f t="shared" si="523"/>
        <v>-20.5</v>
      </c>
      <c r="K502" s="24">
        <f t="shared" si="523"/>
        <v>-31.6</v>
      </c>
      <c r="L502" s="42">
        <f t="shared" si="504"/>
        <v>5458.7</v>
      </c>
      <c r="M502" s="42">
        <f t="shared" si="505"/>
        <v>5644.7999999999993</v>
      </c>
      <c r="N502" s="42">
        <f t="shared" si="506"/>
        <v>5948.6</v>
      </c>
      <c r="O502" s="48">
        <f t="shared" si="523"/>
        <v>0</v>
      </c>
      <c r="P502" s="48">
        <f t="shared" si="523"/>
        <v>0</v>
      </c>
      <c r="Q502" s="48">
        <f t="shared" si="523"/>
        <v>0</v>
      </c>
      <c r="R502" s="45">
        <f t="shared" si="480"/>
        <v>5458.7</v>
      </c>
      <c r="S502" s="45">
        <f t="shared" si="481"/>
        <v>5644.7999999999993</v>
      </c>
      <c r="T502" s="45">
        <f t="shared" si="482"/>
        <v>5948.6</v>
      </c>
      <c r="U502" s="48">
        <f t="shared" si="523"/>
        <v>0</v>
      </c>
    </row>
    <row r="503" spans="1:22" ht="47.25" x14ac:dyDescent="0.25">
      <c r="A503" s="20" t="s">
        <v>360</v>
      </c>
      <c r="B503" s="20" t="s">
        <v>55</v>
      </c>
      <c r="C503" s="20"/>
      <c r="D503" s="20"/>
      <c r="E503" s="39" t="s">
        <v>742</v>
      </c>
      <c r="F503" s="24">
        <f>F504+F506</f>
        <v>5473.7</v>
      </c>
      <c r="G503" s="24">
        <f t="shared" ref="G503:K503" si="524">G504+G506</f>
        <v>5665.2999999999993</v>
      </c>
      <c r="H503" s="24">
        <f t="shared" si="524"/>
        <v>5980.2000000000007</v>
      </c>
      <c r="I503" s="24">
        <f t="shared" si="524"/>
        <v>-15</v>
      </c>
      <c r="J503" s="24">
        <f t="shared" si="524"/>
        <v>-20.5</v>
      </c>
      <c r="K503" s="24">
        <f t="shared" si="524"/>
        <v>-31.6</v>
      </c>
      <c r="L503" s="42">
        <f t="shared" si="504"/>
        <v>5458.7</v>
      </c>
      <c r="M503" s="42">
        <f t="shared" si="505"/>
        <v>5644.7999999999993</v>
      </c>
      <c r="N503" s="42">
        <f t="shared" si="506"/>
        <v>5948.6</v>
      </c>
      <c r="O503" s="48">
        <f t="shared" ref="O503:P503" si="525">O504+O506</f>
        <v>0</v>
      </c>
      <c r="P503" s="48">
        <f t="shared" si="525"/>
        <v>0</v>
      </c>
      <c r="Q503" s="48">
        <f t="shared" ref="Q503" si="526">Q504+Q506</f>
        <v>0</v>
      </c>
      <c r="R503" s="45">
        <f t="shared" si="480"/>
        <v>5458.7</v>
      </c>
      <c r="S503" s="45">
        <f t="shared" si="481"/>
        <v>5644.7999999999993</v>
      </c>
      <c r="T503" s="45">
        <f t="shared" si="482"/>
        <v>5948.6</v>
      </c>
      <c r="U503" s="48">
        <f t="shared" ref="U503" si="527">U504+U506</f>
        <v>0</v>
      </c>
    </row>
    <row r="504" spans="1:22" x14ac:dyDescent="0.25">
      <c r="A504" s="20" t="s">
        <v>360</v>
      </c>
      <c r="B504" s="20" t="s">
        <v>419</v>
      </c>
      <c r="C504" s="20"/>
      <c r="D504" s="20"/>
      <c r="E504" s="39" t="s">
        <v>743</v>
      </c>
      <c r="F504" s="24">
        <f>F505</f>
        <v>2189.1</v>
      </c>
      <c r="G504" s="24">
        <f t="shared" ref="G504:U504" si="528">G505</f>
        <v>2276.1999999999998</v>
      </c>
      <c r="H504" s="24">
        <f t="shared" si="528"/>
        <v>2406.3000000000002</v>
      </c>
      <c r="I504" s="24">
        <f t="shared" si="528"/>
        <v>-5.6</v>
      </c>
      <c r="J504" s="24">
        <f t="shared" si="528"/>
        <v>-5.6</v>
      </c>
      <c r="K504" s="24">
        <f t="shared" si="528"/>
        <v>-11.1</v>
      </c>
      <c r="L504" s="42">
        <f t="shared" si="504"/>
        <v>2183.5</v>
      </c>
      <c r="M504" s="42">
        <f t="shared" si="505"/>
        <v>2270.6</v>
      </c>
      <c r="N504" s="42">
        <f t="shared" si="506"/>
        <v>2395.2000000000003</v>
      </c>
      <c r="O504" s="48">
        <f t="shared" si="528"/>
        <v>0</v>
      </c>
      <c r="P504" s="48">
        <f t="shared" si="528"/>
        <v>0</v>
      </c>
      <c r="Q504" s="48">
        <f t="shared" si="528"/>
        <v>0</v>
      </c>
      <c r="R504" s="45">
        <f t="shared" si="480"/>
        <v>2183.5</v>
      </c>
      <c r="S504" s="45">
        <f t="shared" si="481"/>
        <v>2270.6</v>
      </c>
      <c r="T504" s="45">
        <f t="shared" si="482"/>
        <v>2395.2000000000003</v>
      </c>
      <c r="U504" s="48">
        <f t="shared" si="528"/>
        <v>0</v>
      </c>
    </row>
    <row r="505" spans="1:22" ht="31.5" x14ac:dyDescent="0.25">
      <c r="A505" s="20" t="s">
        <v>360</v>
      </c>
      <c r="B505" s="20">
        <v>610</v>
      </c>
      <c r="C505" s="20" t="s">
        <v>72</v>
      </c>
      <c r="D505" s="20" t="s">
        <v>32</v>
      </c>
      <c r="E505" s="23" t="s">
        <v>784</v>
      </c>
      <c r="F505" s="24">
        <v>2189.1</v>
      </c>
      <c r="G505" s="24">
        <v>2276.1999999999998</v>
      </c>
      <c r="H505" s="24">
        <v>2406.3000000000002</v>
      </c>
      <c r="I505" s="24">
        <v>-5.6</v>
      </c>
      <c r="J505" s="24">
        <v>-5.6</v>
      </c>
      <c r="K505" s="24">
        <v>-11.1</v>
      </c>
      <c r="L505" s="42">
        <f t="shared" si="504"/>
        <v>2183.5</v>
      </c>
      <c r="M505" s="42">
        <f t="shared" si="505"/>
        <v>2270.6</v>
      </c>
      <c r="N505" s="42">
        <f t="shared" si="506"/>
        <v>2395.2000000000003</v>
      </c>
      <c r="O505" s="48"/>
      <c r="P505" s="48"/>
      <c r="Q505" s="48"/>
      <c r="R505" s="45">
        <f t="shared" si="480"/>
        <v>2183.5</v>
      </c>
      <c r="S505" s="45">
        <f t="shared" si="481"/>
        <v>2270.6</v>
      </c>
      <c r="T505" s="45">
        <f t="shared" si="482"/>
        <v>2395.2000000000003</v>
      </c>
      <c r="U505" s="48"/>
    </row>
    <row r="506" spans="1:22" x14ac:dyDescent="0.25">
      <c r="A506" s="20" t="s">
        <v>360</v>
      </c>
      <c r="B506" s="20" t="s">
        <v>420</v>
      </c>
      <c r="C506" s="20"/>
      <c r="D506" s="20"/>
      <c r="E506" s="23" t="s">
        <v>744</v>
      </c>
      <c r="F506" s="24">
        <f>F507</f>
        <v>3284.6</v>
      </c>
      <c r="G506" s="24">
        <f t="shared" ref="G506:U506" si="529">G507</f>
        <v>3389.1</v>
      </c>
      <c r="H506" s="24">
        <f t="shared" si="529"/>
        <v>3573.9</v>
      </c>
      <c r="I506" s="24">
        <f t="shared" si="529"/>
        <v>-9.4</v>
      </c>
      <c r="J506" s="24">
        <f t="shared" si="529"/>
        <v>-14.9</v>
      </c>
      <c r="K506" s="24">
        <f t="shared" si="529"/>
        <v>-20.5</v>
      </c>
      <c r="L506" s="42">
        <f t="shared" si="504"/>
        <v>3275.2</v>
      </c>
      <c r="M506" s="42">
        <f t="shared" si="505"/>
        <v>3374.2</v>
      </c>
      <c r="N506" s="42">
        <f t="shared" si="506"/>
        <v>3553.4</v>
      </c>
      <c r="O506" s="48">
        <f t="shared" si="529"/>
        <v>0</v>
      </c>
      <c r="P506" s="48">
        <f t="shared" si="529"/>
        <v>0</v>
      </c>
      <c r="Q506" s="48">
        <f t="shared" si="529"/>
        <v>0</v>
      </c>
      <c r="R506" s="45">
        <f t="shared" si="480"/>
        <v>3275.2</v>
      </c>
      <c r="S506" s="45">
        <f t="shared" si="481"/>
        <v>3374.2</v>
      </c>
      <c r="T506" s="45">
        <f t="shared" si="482"/>
        <v>3553.4</v>
      </c>
      <c r="U506" s="48">
        <f t="shared" si="529"/>
        <v>0</v>
      </c>
    </row>
    <row r="507" spans="1:22" ht="31.5" x14ac:dyDescent="0.25">
      <c r="A507" s="20" t="s">
        <v>360</v>
      </c>
      <c r="B507" s="20">
        <v>620</v>
      </c>
      <c r="C507" s="20" t="s">
        <v>72</v>
      </c>
      <c r="D507" s="20" t="s">
        <v>32</v>
      </c>
      <c r="E507" s="23" t="s">
        <v>784</v>
      </c>
      <c r="F507" s="24">
        <v>3284.6</v>
      </c>
      <c r="G507" s="24">
        <v>3389.1</v>
      </c>
      <c r="H507" s="24">
        <v>3573.9</v>
      </c>
      <c r="I507" s="24">
        <v>-9.4</v>
      </c>
      <c r="J507" s="24">
        <v>-14.9</v>
      </c>
      <c r="K507" s="24">
        <v>-20.5</v>
      </c>
      <c r="L507" s="42">
        <f t="shared" si="504"/>
        <v>3275.2</v>
      </c>
      <c r="M507" s="42">
        <f t="shared" si="505"/>
        <v>3374.2</v>
      </c>
      <c r="N507" s="42">
        <f t="shared" si="506"/>
        <v>3553.4</v>
      </c>
      <c r="O507" s="48"/>
      <c r="P507" s="48"/>
      <c r="Q507" s="48"/>
      <c r="R507" s="45">
        <f t="shared" si="480"/>
        <v>3275.2</v>
      </c>
      <c r="S507" s="45">
        <f t="shared" si="481"/>
        <v>3374.2</v>
      </c>
      <c r="T507" s="45">
        <f t="shared" si="482"/>
        <v>3553.4</v>
      </c>
      <c r="U507" s="48"/>
    </row>
    <row r="508" spans="1:22" s="8" customFormat="1" ht="31.5" x14ac:dyDescent="0.25">
      <c r="A508" s="1" t="s">
        <v>197</v>
      </c>
      <c r="B508" s="1"/>
      <c r="C508" s="1"/>
      <c r="D508" s="1"/>
      <c r="E508" s="2" t="s">
        <v>507</v>
      </c>
      <c r="F508" s="3">
        <f>F509+F524+F558</f>
        <v>106636.79999999999</v>
      </c>
      <c r="G508" s="3">
        <f t="shared" ref="G508:K508" si="530">G509+G524+G558</f>
        <v>104689.29999999999</v>
      </c>
      <c r="H508" s="3">
        <f t="shared" si="530"/>
        <v>104689.29999999999</v>
      </c>
      <c r="I508" s="3">
        <f t="shared" si="530"/>
        <v>6376.6</v>
      </c>
      <c r="J508" s="3">
        <f t="shared" si="530"/>
        <v>1668.1</v>
      </c>
      <c r="K508" s="3">
        <f t="shared" si="530"/>
        <v>1668.1</v>
      </c>
      <c r="L508" s="42">
        <f t="shared" si="504"/>
        <v>113013.4</v>
      </c>
      <c r="M508" s="42">
        <f t="shared" si="505"/>
        <v>106357.4</v>
      </c>
      <c r="N508" s="42">
        <f t="shared" si="506"/>
        <v>106357.4</v>
      </c>
      <c r="O508" s="50">
        <f t="shared" ref="O508:P508" si="531">O509+O524+O558</f>
        <v>0</v>
      </c>
      <c r="P508" s="50">
        <f t="shared" si="531"/>
        <v>0</v>
      </c>
      <c r="Q508" s="50">
        <f t="shared" ref="Q508" si="532">Q509+Q524+Q558</f>
        <v>0</v>
      </c>
      <c r="R508" s="53">
        <f t="shared" si="480"/>
        <v>113013.4</v>
      </c>
      <c r="S508" s="45">
        <f t="shared" si="481"/>
        <v>106357.4</v>
      </c>
      <c r="T508" s="45">
        <f t="shared" si="482"/>
        <v>106357.4</v>
      </c>
      <c r="U508" s="50">
        <f t="shared" ref="U508" si="533">U509+U524+U558</f>
        <v>0</v>
      </c>
    </row>
    <row r="509" spans="1:22" s="28" customFormat="1" ht="63" x14ac:dyDescent="0.25">
      <c r="A509" s="25" t="s">
        <v>198</v>
      </c>
      <c r="B509" s="25"/>
      <c r="C509" s="25"/>
      <c r="D509" s="25"/>
      <c r="E509" s="26" t="s">
        <v>848</v>
      </c>
      <c r="F509" s="27">
        <f>F510+F517</f>
        <v>2472</v>
      </c>
      <c r="G509" s="27">
        <f t="shared" ref="G509:K509" si="534">G510+G517</f>
        <v>2472</v>
      </c>
      <c r="H509" s="27">
        <f t="shared" si="534"/>
        <v>2472</v>
      </c>
      <c r="I509" s="27">
        <f t="shared" si="534"/>
        <v>0</v>
      </c>
      <c r="J509" s="27">
        <f t="shared" si="534"/>
        <v>-700</v>
      </c>
      <c r="K509" s="27">
        <f t="shared" si="534"/>
        <v>-900</v>
      </c>
      <c r="L509" s="42">
        <f t="shared" si="504"/>
        <v>2472</v>
      </c>
      <c r="M509" s="42">
        <f t="shared" si="505"/>
        <v>1772</v>
      </c>
      <c r="N509" s="42">
        <f t="shared" si="506"/>
        <v>1572</v>
      </c>
      <c r="O509" s="49">
        <f t="shared" ref="O509:P509" si="535">O510+O517</f>
        <v>0</v>
      </c>
      <c r="P509" s="49">
        <f t="shared" si="535"/>
        <v>0</v>
      </c>
      <c r="Q509" s="49">
        <f t="shared" ref="Q509" si="536">Q510+Q517</f>
        <v>0</v>
      </c>
      <c r="R509" s="55">
        <f t="shared" si="480"/>
        <v>2472</v>
      </c>
      <c r="S509" s="45">
        <f t="shared" si="481"/>
        <v>1772</v>
      </c>
      <c r="T509" s="45">
        <f t="shared" si="482"/>
        <v>1572</v>
      </c>
      <c r="U509" s="49">
        <f t="shared" ref="U509" si="537">U510+U517</f>
        <v>0</v>
      </c>
    </row>
    <row r="510" spans="1:22" ht="63" x14ac:dyDescent="0.25">
      <c r="A510" s="20" t="s">
        <v>174</v>
      </c>
      <c r="B510" s="20"/>
      <c r="C510" s="20"/>
      <c r="D510" s="20"/>
      <c r="E510" s="23" t="s">
        <v>849</v>
      </c>
      <c r="F510" s="24">
        <f>F511+F514</f>
        <v>2324</v>
      </c>
      <c r="G510" s="24">
        <f t="shared" ref="G510:K510" si="538">G511+G514</f>
        <v>2324</v>
      </c>
      <c r="H510" s="24">
        <f t="shared" si="538"/>
        <v>2324</v>
      </c>
      <c r="I510" s="24">
        <f t="shared" si="538"/>
        <v>148</v>
      </c>
      <c r="J510" s="24">
        <f t="shared" si="538"/>
        <v>-552</v>
      </c>
      <c r="K510" s="24">
        <f t="shared" si="538"/>
        <v>-752</v>
      </c>
      <c r="L510" s="42">
        <f t="shared" si="504"/>
        <v>2472</v>
      </c>
      <c r="M510" s="42">
        <f t="shared" si="505"/>
        <v>1772</v>
      </c>
      <c r="N510" s="42">
        <f t="shared" si="506"/>
        <v>1572</v>
      </c>
      <c r="O510" s="48">
        <f t="shared" ref="O510:P510" si="539">O511+O514</f>
        <v>0</v>
      </c>
      <c r="P510" s="48">
        <f t="shared" si="539"/>
        <v>0</v>
      </c>
      <c r="Q510" s="48">
        <f t="shared" ref="Q510" si="540">Q511+Q514</f>
        <v>0</v>
      </c>
      <c r="R510" s="45">
        <f t="shared" si="480"/>
        <v>2472</v>
      </c>
      <c r="S510" s="45">
        <f t="shared" si="481"/>
        <v>1772</v>
      </c>
      <c r="T510" s="45">
        <f t="shared" si="482"/>
        <v>1572</v>
      </c>
      <c r="U510" s="48">
        <f t="shared" ref="U510" si="541">U511+U514</f>
        <v>0</v>
      </c>
    </row>
    <row r="511" spans="1:22" ht="31.5" x14ac:dyDescent="0.25">
      <c r="A511" s="20" t="s">
        <v>174</v>
      </c>
      <c r="B511" s="20" t="s">
        <v>6</v>
      </c>
      <c r="C511" s="20"/>
      <c r="D511" s="20"/>
      <c r="E511" s="23" t="s">
        <v>733</v>
      </c>
      <c r="F511" s="24">
        <f>F512</f>
        <v>1604</v>
      </c>
      <c r="G511" s="24">
        <f t="shared" ref="G511:U512" si="542">G512</f>
        <v>1604</v>
      </c>
      <c r="H511" s="24">
        <f t="shared" si="542"/>
        <v>1604</v>
      </c>
      <c r="I511" s="24">
        <f t="shared" si="542"/>
        <v>-102</v>
      </c>
      <c r="J511" s="24">
        <f t="shared" si="542"/>
        <v>-152</v>
      </c>
      <c r="K511" s="24">
        <f t="shared" si="542"/>
        <v>-152</v>
      </c>
      <c r="L511" s="42">
        <f t="shared" si="504"/>
        <v>1502</v>
      </c>
      <c r="M511" s="42">
        <f t="shared" si="505"/>
        <v>1452</v>
      </c>
      <c r="N511" s="42">
        <f t="shared" si="506"/>
        <v>1452</v>
      </c>
      <c r="O511" s="48">
        <f t="shared" si="542"/>
        <v>0</v>
      </c>
      <c r="P511" s="48">
        <f t="shared" si="542"/>
        <v>0</v>
      </c>
      <c r="Q511" s="48">
        <f t="shared" si="542"/>
        <v>0</v>
      </c>
      <c r="R511" s="45">
        <f t="shared" si="480"/>
        <v>1502</v>
      </c>
      <c r="S511" s="45">
        <f t="shared" si="481"/>
        <v>1452</v>
      </c>
      <c r="T511" s="45">
        <f t="shared" si="482"/>
        <v>1452</v>
      </c>
      <c r="U511" s="48">
        <f t="shared" si="542"/>
        <v>0</v>
      </c>
    </row>
    <row r="512" spans="1:22" ht="47.25" x14ac:dyDescent="0.25">
      <c r="A512" s="20" t="s">
        <v>174</v>
      </c>
      <c r="B512" s="20" t="s">
        <v>167</v>
      </c>
      <c r="C512" s="20"/>
      <c r="D512" s="20"/>
      <c r="E512" s="23" t="s">
        <v>734</v>
      </c>
      <c r="F512" s="24">
        <f>F513</f>
        <v>1604</v>
      </c>
      <c r="G512" s="24">
        <f t="shared" si="542"/>
        <v>1604</v>
      </c>
      <c r="H512" s="24">
        <f t="shared" si="542"/>
        <v>1604</v>
      </c>
      <c r="I512" s="24">
        <f t="shared" si="542"/>
        <v>-102</v>
      </c>
      <c r="J512" s="24">
        <f t="shared" si="542"/>
        <v>-152</v>
      </c>
      <c r="K512" s="24">
        <f t="shared" si="542"/>
        <v>-152</v>
      </c>
      <c r="L512" s="42">
        <f t="shared" si="504"/>
        <v>1502</v>
      </c>
      <c r="M512" s="42">
        <f t="shared" si="505"/>
        <v>1452</v>
      </c>
      <c r="N512" s="42">
        <f t="shared" si="506"/>
        <v>1452</v>
      </c>
      <c r="O512" s="48">
        <f t="shared" si="542"/>
        <v>0</v>
      </c>
      <c r="P512" s="48">
        <f t="shared" si="542"/>
        <v>0</v>
      </c>
      <c r="Q512" s="48">
        <f t="shared" si="542"/>
        <v>0</v>
      </c>
      <c r="R512" s="45">
        <f t="shared" si="480"/>
        <v>1502</v>
      </c>
      <c r="S512" s="45">
        <f t="shared" si="481"/>
        <v>1452</v>
      </c>
      <c r="T512" s="45">
        <f t="shared" si="482"/>
        <v>1452</v>
      </c>
      <c r="U512" s="48">
        <f t="shared" si="542"/>
        <v>0</v>
      </c>
    </row>
    <row r="513" spans="1:22" x14ac:dyDescent="0.25">
      <c r="A513" s="20" t="s">
        <v>174</v>
      </c>
      <c r="B513" s="20">
        <v>240</v>
      </c>
      <c r="C513" s="20" t="s">
        <v>10</v>
      </c>
      <c r="D513" s="20" t="s">
        <v>11</v>
      </c>
      <c r="E513" s="23" t="s">
        <v>757</v>
      </c>
      <c r="F513" s="24">
        <v>1604</v>
      </c>
      <c r="G513" s="24">
        <v>1604</v>
      </c>
      <c r="H513" s="24">
        <v>1604</v>
      </c>
      <c r="I513" s="24">
        <v>-102</v>
      </c>
      <c r="J513" s="24">
        <v>-152</v>
      </c>
      <c r="K513" s="24">
        <v>-152</v>
      </c>
      <c r="L513" s="42">
        <f t="shared" si="504"/>
        <v>1502</v>
      </c>
      <c r="M513" s="42">
        <f t="shared" si="505"/>
        <v>1452</v>
      </c>
      <c r="N513" s="42">
        <f t="shared" si="506"/>
        <v>1452</v>
      </c>
      <c r="O513" s="48"/>
      <c r="P513" s="48"/>
      <c r="Q513" s="48"/>
      <c r="R513" s="45">
        <f t="shared" si="480"/>
        <v>1502</v>
      </c>
      <c r="S513" s="45">
        <f t="shared" si="481"/>
        <v>1452</v>
      </c>
      <c r="T513" s="45">
        <f t="shared" si="482"/>
        <v>1452</v>
      </c>
      <c r="U513" s="48"/>
    </row>
    <row r="514" spans="1:22" ht="47.25" x14ac:dyDescent="0.25">
      <c r="A514" s="20" t="s">
        <v>174</v>
      </c>
      <c r="B514" s="20" t="s">
        <v>55</v>
      </c>
      <c r="C514" s="20"/>
      <c r="D514" s="20"/>
      <c r="E514" s="39" t="s">
        <v>742</v>
      </c>
      <c r="F514" s="24">
        <f>F515</f>
        <v>720</v>
      </c>
      <c r="G514" s="24">
        <f t="shared" ref="G514:U515" si="543">G515</f>
        <v>720</v>
      </c>
      <c r="H514" s="24">
        <f t="shared" si="543"/>
        <v>720</v>
      </c>
      <c r="I514" s="24">
        <f t="shared" si="543"/>
        <v>250</v>
      </c>
      <c r="J514" s="24">
        <f t="shared" si="543"/>
        <v>-400</v>
      </c>
      <c r="K514" s="24">
        <f t="shared" si="543"/>
        <v>-600</v>
      </c>
      <c r="L514" s="42">
        <f t="shared" si="504"/>
        <v>970</v>
      </c>
      <c r="M514" s="42">
        <f t="shared" si="505"/>
        <v>320</v>
      </c>
      <c r="N514" s="42">
        <f t="shared" si="506"/>
        <v>120</v>
      </c>
      <c r="O514" s="48">
        <f t="shared" si="543"/>
        <v>0</v>
      </c>
      <c r="P514" s="48">
        <f t="shared" si="543"/>
        <v>0</v>
      </c>
      <c r="Q514" s="48">
        <f t="shared" si="543"/>
        <v>0</v>
      </c>
      <c r="R514" s="45">
        <f t="shared" si="480"/>
        <v>970</v>
      </c>
      <c r="S514" s="45">
        <f t="shared" si="481"/>
        <v>320</v>
      </c>
      <c r="T514" s="45">
        <f t="shared" si="482"/>
        <v>120</v>
      </c>
      <c r="U514" s="48">
        <f t="shared" si="543"/>
        <v>0</v>
      </c>
    </row>
    <row r="515" spans="1:22" ht="47.25" x14ac:dyDescent="0.25">
      <c r="A515" s="20" t="s">
        <v>174</v>
      </c>
      <c r="B515" s="20" t="s">
        <v>216</v>
      </c>
      <c r="C515" s="20"/>
      <c r="D515" s="20"/>
      <c r="E515" s="23" t="s">
        <v>745</v>
      </c>
      <c r="F515" s="24">
        <f>F516</f>
        <v>720</v>
      </c>
      <c r="G515" s="24">
        <f t="shared" si="543"/>
        <v>720</v>
      </c>
      <c r="H515" s="24">
        <f t="shared" si="543"/>
        <v>720</v>
      </c>
      <c r="I515" s="24">
        <f t="shared" si="543"/>
        <v>250</v>
      </c>
      <c r="J515" s="24">
        <f t="shared" si="543"/>
        <v>-400</v>
      </c>
      <c r="K515" s="24">
        <f t="shared" si="543"/>
        <v>-600</v>
      </c>
      <c r="L515" s="42">
        <f t="shared" si="504"/>
        <v>970</v>
      </c>
      <c r="M515" s="42">
        <f t="shared" si="505"/>
        <v>320</v>
      </c>
      <c r="N515" s="42">
        <f t="shared" si="506"/>
        <v>120</v>
      </c>
      <c r="O515" s="48">
        <f t="shared" si="543"/>
        <v>0</v>
      </c>
      <c r="P515" s="48">
        <f t="shared" si="543"/>
        <v>0</v>
      </c>
      <c r="Q515" s="48">
        <f t="shared" si="543"/>
        <v>0</v>
      </c>
      <c r="R515" s="45">
        <f t="shared" si="480"/>
        <v>970</v>
      </c>
      <c r="S515" s="45">
        <f t="shared" si="481"/>
        <v>320</v>
      </c>
      <c r="T515" s="45">
        <f t="shared" si="482"/>
        <v>120</v>
      </c>
      <c r="U515" s="48">
        <f t="shared" si="543"/>
        <v>0</v>
      </c>
    </row>
    <row r="516" spans="1:22" x14ac:dyDescent="0.25">
      <c r="A516" s="20" t="s">
        <v>174</v>
      </c>
      <c r="B516" s="20">
        <v>630</v>
      </c>
      <c r="C516" s="20" t="s">
        <v>10</v>
      </c>
      <c r="D516" s="20" t="s">
        <v>11</v>
      </c>
      <c r="E516" s="23" t="s">
        <v>757</v>
      </c>
      <c r="F516" s="24">
        <v>720</v>
      </c>
      <c r="G516" s="24">
        <v>720</v>
      </c>
      <c r="H516" s="24">
        <v>720</v>
      </c>
      <c r="I516" s="24">
        <v>250</v>
      </c>
      <c r="J516" s="24">
        <v>-400</v>
      </c>
      <c r="K516" s="24">
        <v>-600</v>
      </c>
      <c r="L516" s="42">
        <f t="shared" si="504"/>
        <v>970</v>
      </c>
      <c r="M516" s="42">
        <f t="shared" si="505"/>
        <v>320</v>
      </c>
      <c r="N516" s="42">
        <f t="shared" si="506"/>
        <v>120</v>
      </c>
      <c r="O516" s="48"/>
      <c r="P516" s="48"/>
      <c r="Q516" s="48"/>
      <c r="R516" s="45">
        <f t="shared" si="480"/>
        <v>970</v>
      </c>
      <c r="S516" s="45">
        <f t="shared" si="481"/>
        <v>320</v>
      </c>
      <c r="T516" s="45">
        <f t="shared" si="482"/>
        <v>120</v>
      </c>
      <c r="U516" s="48"/>
    </row>
    <row r="517" spans="1:22" ht="94.5" hidden="1" x14ac:dyDescent="0.25">
      <c r="A517" s="20" t="s">
        <v>347</v>
      </c>
      <c r="B517" s="20"/>
      <c r="C517" s="20"/>
      <c r="D517" s="20"/>
      <c r="E517" s="23" t="s">
        <v>508</v>
      </c>
      <c r="F517" s="24">
        <f>F518+F521</f>
        <v>148</v>
      </c>
      <c r="G517" s="24">
        <f t="shared" ref="G517:K517" si="544">G518+G521</f>
        <v>148</v>
      </c>
      <c r="H517" s="24">
        <f t="shared" si="544"/>
        <v>148</v>
      </c>
      <c r="I517" s="24">
        <f t="shared" si="544"/>
        <v>-148</v>
      </c>
      <c r="J517" s="24">
        <f t="shared" si="544"/>
        <v>-148</v>
      </c>
      <c r="K517" s="24">
        <f t="shared" si="544"/>
        <v>-148</v>
      </c>
      <c r="L517" s="42">
        <f t="shared" si="504"/>
        <v>0</v>
      </c>
      <c r="M517" s="42">
        <f t="shared" si="505"/>
        <v>0</v>
      </c>
      <c r="N517" s="42">
        <f t="shared" si="506"/>
        <v>0</v>
      </c>
      <c r="O517" s="48">
        <f t="shared" ref="O517:P517" si="545">O518+O521</f>
        <v>0</v>
      </c>
      <c r="P517" s="48">
        <f t="shared" si="545"/>
        <v>0</v>
      </c>
      <c r="Q517" s="48">
        <f t="shared" ref="Q517" si="546">Q518+Q521</f>
        <v>0</v>
      </c>
      <c r="R517" s="45">
        <f t="shared" si="480"/>
        <v>0</v>
      </c>
      <c r="S517" s="45">
        <f t="shared" si="481"/>
        <v>0</v>
      </c>
      <c r="T517" s="45">
        <f t="shared" si="482"/>
        <v>0</v>
      </c>
      <c r="U517" s="48">
        <f t="shared" ref="U517" si="547">U518+U521</f>
        <v>0</v>
      </c>
      <c r="V517" s="5">
        <v>0</v>
      </c>
    </row>
    <row r="518" spans="1:22" ht="31.5" hidden="1" x14ac:dyDescent="0.25">
      <c r="A518" s="20" t="s">
        <v>347</v>
      </c>
      <c r="B518" s="20" t="s">
        <v>6</v>
      </c>
      <c r="C518" s="20"/>
      <c r="D518" s="20"/>
      <c r="E518" s="23" t="s">
        <v>733</v>
      </c>
      <c r="F518" s="24">
        <f>F519</f>
        <v>48</v>
      </c>
      <c r="G518" s="24">
        <f t="shared" ref="G518:U519" si="548">G519</f>
        <v>48</v>
      </c>
      <c r="H518" s="24">
        <f t="shared" si="548"/>
        <v>48</v>
      </c>
      <c r="I518" s="24">
        <f t="shared" si="548"/>
        <v>-48</v>
      </c>
      <c r="J518" s="24">
        <f t="shared" si="548"/>
        <v>-48</v>
      </c>
      <c r="K518" s="24">
        <f t="shared" si="548"/>
        <v>-48</v>
      </c>
      <c r="L518" s="42">
        <f t="shared" si="504"/>
        <v>0</v>
      </c>
      <c r="M518" s="42">
        <f t="shared" si="505"/>
        <v>0</v>
      </c>
      <c r="N518" s="42">
        <f t="shared" si="506"/>
        <v>0</v>
      </c>
      <c r="O518" s="48">
        <f t="shared" si="548"/>
        <v>0</v>
      </c>
      <c r="P518" s="48">
        <f t="shared" si="548"/>
        <v>0</v>
      </c>
      <c r="Q518" s="48">
        <f t="shared" si="548"/>
        <v>0</v>
      </c>
      <c r="R518" s="45">
        <f t="shared" si="480"/>
        <v>0</v>
      </c>
      <c r="S518" s="45">
        <f t="shared" si="481"/>
        <v>0</v>
      </c>
      <c r="T518" s="45">
        <f t="shared" si="482"/>
        <v>0</v>
      </c>
      <c r="U518" s="48">
        <f t="shared" si="548"/>
        <v>0</v>
      </c>
      <c r="V518" s="5">
        <v>0</v>
      </c>
    </row>
    <row r="519" spans="1:22" ht="47.25" hidden="1" x14ac:dyDescent="0.25">
      <c r="A519" s="20" t="s">
        <v>347</v>
      </c>
      <c r="B519" s="20" t="s">
        <v>167</v>
      </c>
      <c r="C519" s="20"/>
      <c r="D519" s="20"/>
      <c r="E519" s="23" t="s">
        <v>734</v>
      </c>
      <c r="F519" s="24">
        <f>F520</f>
        <v>48</v>
      </c>
      <c r="G519" s="24">
        <f t="shared" si="548"/>
        <v>48</v>
      </c>
      <c r="H519" s="24">
        <f t="shared" si="548"/>
        <v>48</v>
      </c>
      <c r="I519" s="24">
        <f t="shared" si="548"/>
        <v>-48</v>
      </c>
      <c r="J519" s="24">
        <f t="shared" si="548"/>
        <v>-48</v>
      </c>
      <c r="K519" s="24">
        <f t="shared" si="548"/>
        <v>-48</v>
      </c>
      <c r="L519" s="42">
        <f t="shared" si="504"/>
        <v>0</v>
      </c>
      <c r="M519" s="42">
        <f t="shared" si="505"/>
        <v>0</v>
      </c>
      <c r="N519" s="42">
        <f t="shared" si="506"/>
        <v>0</v>
      </c>
      <c r="O519" s="48">
        <f t="shared" si="548"/>
        <v>0</v>
      </c>
      <c r="P519" s="48">
        <f t="shared" si="548"/>
        <v>0</v>
      </c>
      <c r="Q519" s="48">
        <f t="shared" si="548"/>
        <v>0</v>
      </c>
      <c r="R519" s="45">
        <f t="shared" si="480"/>
        <v>0</v>
      </c>
      <c r="S519" s="45">
        <f t="shared" si="481"/>
        <v>0</v>
      </c>
      <c r="T519" s="45">
        <f t="shared" si="482"/>
        <v>0</v>
      </c>
      <c r="U519" s="48">
        <f t="shared" si="548"/>
        <v>0</v>
      </c>
      <c r="V519" s="5">
        <v>0</v>
      </c>
    </row>
    <row r="520" spans="1:22" hidden="1" x14ac:dyDescent="0.25">
      <c r="A520" s="20" t="s">
        <v>347</v>
      </c>
      <c r="B520" s="20">
        <v>240</v>
      </c>
      <c r="C520" s="20" t="s">
        <v>10</v>
      </c>
      <c r="D520" s="20" t="s">
        <v>11</v>
      </c>
      <c r="E520" s="23" t="s">
        <v>757</v>
      </c>
      <c r="F520" s="24">
        <v>48</v>
      </c>
      <c r="G520" s="24">
        <v>48</v>
      </c>
      <c r="H520" s="24">
        <v>48</v>
      </c>
      <c r="I520" s="24">
        <v>-48</v>
      </c>
      <c r="J520" s="24">
        <v>-48</v>
      </c>
      <c r="K520" s="24">
        <v>-48</v>
      </c>
      <c r="L520" s="42">
        <f t="shared" si="504"/>
        <v>0</v>
      </c>
      <c r="M520" s="42">
        <f t="shared" si="505"/>
        <v>0</v>
      </c>
      <c r="N520" s="42">
        <f t="shared" si="506"/>
        <v>0</v>
      </c>
      <c r="O520" s="48"/>
      <c r="P520" s="48"/>
      <c r="Q520" s="48"/>
      <c r="R520" s="45">
        <f t="shared" si="480"/>
        <v>0</v>
      </c>
      <c r="S520" s="45">
        <f t="shared" si="481"/>
        <v>0</v>
      </c>
      <c r="T520" s="45">
        <f t="shared" si="482"/>
        <v>0</v>
      </c>
      <c r="U520" s="48"/>
      <c r="V520" s="5">
        <v>0</v>
      </c>
    </row>
    <row r="521" spans="1:22" ht="47.25" hidden="1" x14ac:dyDescent="0.25">
      <c r="A521" s="20" t="s">
        <v>347</v>
      </c>
      <c r="B521" s="20" t="s">
        <v>55</v>
      </c>
      <c r="C521" s="20"/>
      <c r="D521" s="20"/>
      <c r="E521" s="39" t="s">
        <v>742</v>
      </c>
      <c r="F521" s="24">
        <f>F522</f>
        <v>100</v>
      </c>
      <c r="G521" s="24">
        <f t="shared" ref="G521:U522" si="549">G522</f>
        <v>100</v>
      </c>
      <c r="H521" s="24">
        <f t="shared" si="549"/>
        <v>100</v>
      </c>
      <c r="I521" s="24">
        <f t="shared" si="549"/>
        <v>-100</v>
      </c>
      <c r="J521" s="24">
        <f t="shared" si="549"/>
        <v>-100</v>
      </c>
      <c r="K521" s="24">
        <f t="shared" si="549"/>
        <v>-100</v>
      </c>
      <c r="L521" s="42">
        <f t="shared" si="504"/>
        <v>0</v>
      </c>
      <c r="M521" s="42">
        <f t="shared" si="505"/>
        <v>0</v>
      </c>
      <c r="N521" s="42">
        <f t="shared" si="506"/>
        <v>0</v>
      </c>
      <c r="O521" s="48">
        <f t="shared" si="549"/>
        <v>0</v>
      </c>
      <c r="P521" s="48">
        <f t="shared" si="549"/>
        <v>0</v>
      </c>
      <c r="Q521" s="48">
        <f t="shared" si="549"/>
        <v>0</v>
      </c>
      <c r="R521" s="45">
        <f t="shared" si="480"/>
        <v>0</v>
      </c>
      <c r="S521" s="45">
        <f t="shared" si="481"/>
        <v>0</v>
      </c>
      <c r="T521" s="45">
        <f t="shared" si="482"/>
        <v>0</v>
      </c>
      <c r="U521" s="48">
        <f t="shared" si="549"/>
        <v>0</v>
      </c>
      <c r="V521" s="5">
        <v>0</v>
      </c>
    </row>
    <row r="522" spans="1:22" ht="47.25" hidden="1" x14ac:dyDescent="0.25">
      <c r="A522" s="20" t="s">
        <v>347</v>
      </c>
      <c r="B522" s="20" t="s">
        <v>216</v>
      </c>
      <c r="C522" s="20"/>
      <c r="D522" s="20"/>
      <c r="E522" s="23" t="s">
        <v>745</v>
      </c>
      <c r="F522" s="24">
        <f>F523</f>
        <v>100</v>
      </c>
      <c r="G522" s="24">
        <f t="shared" si="549"/>
        <v>100</v>
      </c>
      <c r="H522" s="24">
        <f t="shared" si="549"/>
        <v>100</v>
      </c>
      <c r="I522" s="24">
        <f t="shared" si="549"/>
        <v>-100</v>
      </c>
      <c r="J522" s="24">
        <f t="shared" si="549"/>
        <v>-100</v>
      </c>
      <c r="K522" s="24">
        <f t="shared" si="549"/>
        <v>-100</v>
      </c>
      <c r="L522" s="42">
        <f t="shared" si="504"/>
        <v>0</v>
      </c>
      <c r="M522" s="42">
        <f t="shared" si="505"/>
        <v>0</v>
      </c>
      <c r="N522" s="42">
        <f t="shared" si="506"/>
        <v>0</v>
      </c>
      <c r="O522" s="48">
        <f t="shared" si="549"/>
        <v>0</v>
      </c>
      <c r="P522" s="48">
        <f t="shared" si="549"/>
        <v>0</v>
      </c>
      <c r="Q522" s="48">
        <f t="shared" si="549"/>
        <v>0</v>
      </c>
      <c r="R522" s="45">
        <f t="shared" si="480"/>
        <v>0</v>
      </c>
      <c r="S522" s="45">
        <f t="shared" si="481"/>
        <v>0</v>
      </c>
      <c r="T522" s="45">
        <f t="shared" si="482"/>
        <v>0</v>
      </c>
      <c r="U522" s="48">
        <f t="shared" si="549"/>
        <v>0</v>
      </c>
      <c r="V522" s="5">
        <v>0</v>
      </c>
    </row>
    <row r="523" spans="1:22" hidden="1" x14ac:dyDescent="0.25">
      <c r="A523" s="20" t="s">
        <v>347</v>
      </c>
      <c r="B523" s="20">
        <v>630</v>
      </c>
      <c r="C523" s="20" t="s">
        <v>10</v>
      </c>
      <c r="D523" s="20" t="s">
        <v>11</v>
      </c>
      <c r="E523" s="23" t="s">
        <v>757</v>
      </c>
      <c r="F523" s="24">
        <v>100</v>
      </c>
      <c r="G523" s="24">
        <v>100</v>
      </c>
      <c r="H523" s="24">
        <v>100</v>
      </c>
      <c r="I523" s="24">
        <v>-100</v>
      </c>
      <c r="J523" s="24">
        <v>-100</v>
      </c>
      <c r="K523" s="24">
        <v>-100</v>
      </c>
      <c r="L523" s="42">
        <f t="shared" si="504"/>
        <v>0</v>
      </c>
      <c r="M523" s="42">
        <f t="shared" si="505"/>
        <v>0</v>
      </c>
      <c r="N523" s="42">
        <f t="shared" si="506"/>
        <v>0</v>
      </c>
      <c r="O523" s="48"/>
      <c r="P523" s="48"/>
      <c r="Q523" s="48"/>
      <c r="R523" s="45">
        <f t="shared" si="480"/>
        <v>0</v>
      </c>
      <c r="S523" s="45">
        <f t="shared" si="481"/>
        <v>0</v>
      </c>
      <c r="T523" s="45">
        <f t="shared" si="482"/>
        <v>0</v>
      </c>
      <c r="U523" s="48"/>
      <c r="V523" s="5">
        <v>0</v>
      </c>
    </row>
    <row r="524" spans="1:22" s="28" customFormat="1" ht="63" x14ac:dyDescent="0.25">
      <c r="A524" s="25" t="s">
        <v>199</v>
      </c>
      <c r="B524" s="25"/>
      <c r="C524" s="25"/>
      <c r="D524" s="25"/>
      <c r="E524" s="26" t="s">
        <v>509</v>
      </c>
      <c r="F524" s="27">
        <f>F525+F532+F539+F546+F550+F554</f>
        <v>68016.2</v>
      </c>
      <c r="G524" s="27">
        <f t="shared" ref="G524:K524" si="550">G525+G532+G539+G546+G550+G554</f>
        <v>68528.399999999994</v>
      </c>
      <c r="H524" s="27">
        <f t="shared" si="550"/>
        <v>68528.399999999994</v>
      </c>
      <c r="I524" s="27">
        <f t="shared" si="550"/>
        <v>-1280</v>
      </c>
      <c r="J524" s="27">
        <f t="shared" si="550"/>
        <v>730</v>
      </c>
      <c r="K524" s="27">
        <f t="shared" si="550"/>
        <v>930</v>
      </c>
      <c r="L524" s="42">
        <f t="shared" si="504"/>
        <v>66736.2</v>
      </c>
      <c r="M524" s="42">
        <f t="shared" si="505"/>
        <v>69258.399999999994</v>
      </c>
      <c r="N524" s="42">
        <f t="shared" si="506"/>
        <v>69458.399999999994</v>
      </c>
      <c r="O524" s="49">
        <f t="shared" ref="O524:P524" si="551">O525+O532+O539+O546+O550+O554</f>
        <v>0</v>
      </c>
      <c r="P524" s="49">
        <f t="shared" si="551"/>
        <v>0</v>
      </c>
      <c r="Q524" s="49">
        <f t="shared" ref="Q524" si="552">Q525+Q532+Q539+Q546+Q550+Q554</f>
        <v>0</v>
      </c>
      <c r="R524" s="55">
        <f t="shared" si="480"/>
        <v>66736.2</v>
      </c>
      <c r="S524" s="45">
        <f t="shared" si="481"/>
        <v>69258.399999999994</v>
      </c>
      <c r="T524" s="45">
        <f t="shared" si="482"/>
        <v>69458.399999999994</v>
      </c>
      <c r="U524" s="49">
        <f t="shared" ref="U524" si="553">U525+U532+U539+U546+U550+U554</f>
        <v>0</v>
      </c>
    </row>
    <row r="525" spans="1:22" ht="47.25" x14ac:dyDescent="0.25">
      <c r="A525" s="20" t="s">
        <v>348</v>
      </c>
      <c r="B525" s="20"/>
      <c r="C525" s="20"/>
      <c r="D525" s="20"/>
      <c r="E525" s="43" t="s">
        <v>850</v>
      </c>
      <c r="F525" s="24">
        <f>F526+F529</f>
        <v>29917.9</v>
      </c>
      <c r="G525" s="24">
        <f t="shared" ref="G525:K525" si="554">G526+G529</f>
        <v>29917.9</v>
      </c>
      <c r="H525" s="24">
        <f t="shared" si="554"/>
        <v>29917.9</v>
      </c>
      <c r="I525" s="24">
        <f t="shared" si="554"/>
        <v>3338.7</v>
      </c>
      <c r="J525" s="24">
        <f t="shared" si="554"/>
        <v>5348.7</v>
      </c>
      <c r="K525" s="24">
        <f t="shared" si="554"/>
        <v>5548.7</v>
      </c>
      <c r="L525" s="42">
        <f t="shared" si="504"/>
        <v>33256.6</v>
      </c>
      <c r="M525" s="42">
        <f t="shared" si="505"/>
        <v>35266.6</v>
      </c>
      <c r="N525" s="42">
        <f t="shared" si="506"/>
        <v>35466.6</v>
      </c>
      <c r="O525" s="48">
        <f t="shared" ref="O525:P525" si="555">O526+O529</f>
        <v>0</v>
      </c>
      <c r="P525" s="48">
        <f t="shared" si="555"/>
        <v>0</v>
      </c>
      <c r="Q525" s="48">
        <f t="shared" ref="Q525" si="556">Q526+Q529</f>
        <v>0</v>
      </c>
      <c r="R525" s="45">
        <f t="shared" si="480"/>
        <v>33256.6</v>
      </c>
      <c r="S525" s="45">
        <f t="shared" si="481"/>
        <v>35266.6</v>
      </c>
      <c r="T525" s="45">
        <f t="shared" si="482"/>
        <v>35466.6</v>
      </c>
      <c r="U525" s="48">
        <f t="shared" ref="U525" si="557">U526+U529</f>
        <v>0</v>
      </c>
    </row>
    <row r="526" spans="1:22" ht="31.5" x14ac:dyDescent="0.25">
      <c r="A526" s="20" t="s">
        <v>348</v>
      </c>
      <c r="B526" s="20" t="s">
        <v>6</v>
      </c>
      <c r="C526" s="20"/>
      <c r="D526" s="20"/>
      <c r="E526" s="23" t="s">
        <v>733</v>
      </c>
      <c r="F526" s="24">
        <f>F527</f>
        <v>1117.9000000000001</v>
      </c>
      <c r="G526" s="24">
        <f t="shared" ref="G526:U527" si="558">G527</f>
        <v>1117.9000000000001</v>
      </c>
      <c r="H526" s="24">
        <f t="shared" si="558"/>
        <v>1117.9000000000001</v>
      </c>
      <c r="I526" s="24">
        <f t="shared" si="558"/>
        <v>1547.5</v>
      </c>
      <c r="J526" s="24">
        <f t="shared" si="558"/>
        <v>1472.5</v>
      </c>
      <c r="K526" s="24">
        <f t="shared" si="558"/>
        <v>1472.5</v>
      </c>
      <c r="L526" s="42">
        <f t="shared" si="504"/>
        <v>2665.4</v>
      </c>
      <c r="M526" s="42">
        <f t="shared" si="505"/>
        <v>2590.4</v>
      </c>
      <c r="N526" s="42">
        <f t="shared" si="506"/>
        <v>2590.4</v>
      </c>
      <c r="O526" s="48">
        <f t="shared" si="558"/>
        <v>0</v>
      </c>
      <c r="P526" s="48">
        <f t="shared" si="558"/>
        <v>0</v>
      </c>
      <c r="Q526" s="48">
        <f t="shared" si="558"/>
        <v>0</v>
      </c>
      <c r="R526" s="45">
        <f t="shared" si="480"/>
        <v>2665.4</v>
      </c>
      <c r="S526" s="45">
        <f t="shared" si="481"/>
        <v>2590.4</v>
      </c>
      <c r="T526" s="45">
        <f t="shared" si="482"/>
        <v>2590.4</v>
      </c>
      <c r="U526" s="48">
        <f t="shared" si="558"/>
        <v>0</v>
      </c>
    </row>
    <row r="527" spans="1:22" ht="47.25" x14ac:dyDescent="0.25">
      <c r="A527" s="20" t="s">
        <v>348</v>
      </c>
      <c r="B527" s="20" t="s">
        <v>167</v>
      </c>
      <c r="C527" s="20"/>
      <c r="D527" s="20"/>
      <c r="E527" s="23" t="s">
        <v>734</v>
      </c>
      <c r="F527" s="24">
        <f>F528</f>
        <v>1117.9000000000001</v>
      </c>
      <c r="G527" s="24">
        <f t="shared" si="558"/>
        <v>1117.9000000000001</v>
      </c>
      <c r="H527" s="24">
        <f t="shared" si="558"/>
        <v>1117.9000000000001</v>
      </c>
      <c r="I527" s="24">
        <f t="shared" si="558"/>
        <v>1547.5</v>
      </c>
      <c r="J527" s="24">
        <f t="shared" si="558"/>
        <v>1472.5</v>
      </c>
      <c r="K527" s="24">
        <f t="shared" si="558"/>
        <v>1472.5</v>
      </c>
      <c r="L527" s="42">
        <f t="shared" si="504"/>
        <v>2665.4</v>
      </c>
      <c r="M527" s="42">
        <f t="shared" si="505"/>
        <v>2590.4</v>
      </c>
      <c r="N527" s="42">
        <f t="shared" si="506"/>
        <v>2590.4</v>
      </c>
      <c r="O527" s="48">
        <f t="shared" si="558"/>
        <v>0</v>
      </c>
      <c r="P527" s="48">
        <f t="shared" si="558"/>
        <v>0</v>
      </c>
      <c r="Q527" s="48">
        <f t="shared" si="558"/>
        <v>0</v>
      </c>
      <c r="R527" s="45">
        <f t="shared" si="480"/>
        <v>2665.4</v>
      </c>
      <c r="S527" s="45">
        <f t="shared" si="481"/>
        <v>2590.4</v>
      </c>
      <c r="T527" s="45">
        <f t="shared" si="482"/>
        <v>2590.4</v>
      </c>
      <c r="U527" s="48">
        <f t="shared" si="558"/>
        <v>0</v>
      </c>
    </row>
    <row r="528" spans="1:22" x14ac:dyDescent="0.25">
      <c r="A528" s="20" t="s">
        <v>348</v>
      </c>
      <c r="B528" s="20">
        <v>240</v>
      </c>
      <c r="C528" s="20" t="s">
        <v>10</v>
      </c>
      <c r="D528" s="20" t="s">
        <v>11</v>
      </c>
      <c r="E528" s="23" t="s">
        <v>757</v>
      </c>
      <c r="F528" s="24">
        <v>1117.9000000000001</v>
      </c>
      <c r="G528" s="24">
        <v>1117.9000000000001</v>
      </c>
      <c r="H528" s="24">
        <v>1117.9000000000001</v>
      </c>
      <c r="I528" s="24">
        <v>1547.5</v>
      </c>
      <c r="J528" s="24">
        <v>1472.5</v>
      </c>
      <c r="K528" s="24">
        <v>1472.5</v>
      </c>
      <c r="L528" s="42">
        <f t="shared" si="504"/>
        <v>2665.4</v>
      </c>
      <c r="M528" s="42">
        <f t="shared" si="505"/>
        <v>2590.4</v>
      </c>
      <c r="N528" s="42">
        <f t="shared" si="506"/>
        <v>2590.4</v>
      </c>
      <c r="O528" s="48"/>
      <c r="P528" s="48"/>
      <c r="Q528" s="48"/>
      <c r="R528" s="45">
        <f t="shared" si="480"/>
        <v>2665.4</v>
      </c>
      <c r="S528" s="45">
        <f t="shared" si="481"/>
        <v>2590.4</v>
      </c>
      <c r="T528" s="45">
        <f t="shared" si="482"/>
        <v>2590.4</v>
      </c>
      <c r="U528" s="48"/>
    </row>
    <row r="529" spans="1:22" ht="47.25" x14ac:dyDescent="0.25">
      <c r="A529" s="20" t="s">
        <v>348</v>
      </c>
      <c r="B529" s="20" t="s">
        <v>55</v>
      </c>
      <c r="C529" s="20"/>
      <c r="D529" s="20"/>
      <c r="E529" s="39" t="s">
        <v>742</v>
      </c>
      <c r="F529" s="24">
        <f>F530</f>
        <v>28800</v>
      </c>
      <c r="G529" s="24">
        <f t="shared" ref="G529:U530" si="559">G530</f>
        <v>28800</v>
      </c>
      <c r="H529" s="24">
        <f t="shared" si="559"/>
        <v>28800</v>
      </c>
      <c r="I529" s="24">
        <f t="shared" si="559"/>
        <v>1791.2</v>
      </c>
      <c r="J529" s="24">
        <f t="shared" si="559"/>
        <v>3876.2</v>
      </c>
      <c r="K529" s="24">
        <f t="shared" si="559"/>
        <v>4076.2</v>
      </c>
      <c r="L529" s="42">
        <f t="shared" si="504"/>
        <v>30591.200000000001</v>
      </c>
      <c r="M529" s="42">
        <f t="shared" si="505"/>
        <v>32676.2</v>
      </c>
      <c r="N529" s="42">
        <f t="shared" si="506"/>
        <v>32876.199999999997</v>
      </c>
      <c r="O529" s="48">
        <f t="shared" si="559"/>
        <v>0</v>
      </c>
      <c r="P529" s="48">
        <f t="shared" si="559"/>
        <v>0</v>
      </c>
      <c r="Q529" s="48">
        <f t="shared" si="559"/>
        <v>0</v>
      </c>
      <c r="R529" s="45">
        <f t="shared" si="480"/>
        <v>30591.200000000001</v>
      </c>
      <c r="S529" s="45">
        <f t="shared" si="481"/>
        <v>32676.2</v>
      </c>
      <c r="T529" s="45">
        <f t="shared" si="482"/>
        <v>32876.199999999997</v>
      </c>
      <c r="U529" s="48">
        <f t="shared" si="559"/>
        <v>0</v>
      </c>
    </row>
    <row r="530" spans="1:22" ht="47.25" x14ac:dyDescent="0.25">
      <c r="A530" s="20" t="s">
        <v>348</v>
      </c>
      <c r="B530" s="20" t="s">
        <v>216</v>
      </c>
      <c r="C530" s="20"/>
      <c r="D530" s="20"/>
      <c r="E530" s="23" t="s">
        <v>745</v>
      </c>
      <c r="F530" s="24">
        <f>F531</f>
        <v>28800</v>
      </c>
      <c r="G530" s="24">
        <f t="shared" si="559"/>
        <v>28800</v>
      </c>
      <c r="H530" s="24">
        <f t="shared" si="559"/>
        <v>28800</v>
      </c>
      <c r="I530" s="24">
        <f t="shared" si="559"/>
        <v>1791.2</v>
      </c>
      <c r="J530" s="24">
        <f t="shared" si="559"/>
        <v>3876.2</v>
      </c>
      <c r="K530" s="24">
        <f t="shared" si="559"/>
        <v>4076.2</v>
      </c>
      <c r="L530" s="42">
        <f t="shared" si="504"/>
        <v>30591.200000000001</v>
      </c>
      <c r="M530" s="42">
        <f t="shared" si="505"/>
        <v>32676.2</v>
      </c>
      <c r="N530" s="42">
        <f t="shared" si="506"/>
        <v>32876.199999999997</v>
      </c>
      <c r="O530" s="48">
        <f t="shared" si="559"/>
        <v>0</v>
      </c>
      <c r="P530" s="48">
        <f t="shared" si="559"/>
        <v>0</v>
      </c>
      <c r="Q530" s="48">
        <f t="shared" si="559"/>
        <v>0</v>
      </c>
      <c r="R530" s="45">
        <f t="shared" si="480"/>
        <v>30591.200000000001</v>
      </c>
      <c r="S530" s="45">
        <f t="shared" si="481"/>
        <v>32676.2</v>
      </c>
      <c r="T530" s="45">
        <f t="shared" si="482"/>
        <v>32876.199999999997</v>
      </c>
      <c r="U530" s="48">
        <f t="shared" si="559"/>
        <v>0</v>
      </c>
    </row>
    <row r="531" spans="1:22" x14ac:dyDescent="0.25">
      <c r="A531" s="20" t="s">
        <v>348</v>
      </c>
      <c r="B531" s="20">
        <v>630</v>
      </c>
      <c r="C531" s="20" t="s">
        <v>10</v>
      </c>
      <c r="D531" s="20" t="s">
        <v>11</v>
      </c>
      <c r="E531" s="23" t="s">
        <v>757</v>
      </c>
      <c r="F531" s="24">
        <v>28800</v>
      </c>
      <c r="G531" s="24">
        <v>28800</v>
      </c>
      <c r="H531" s="24">
        <v>28800</v>
      </c>
      <c r="I531" s="24">
        <f>70+100.2+70+70+70+70+115+1226</f>
        <v>1791.2</v>
      </c>
      <c r="J531" s="24">
        <f>70+100.2+70+70+70+70+115+3311</f>
        <v>3876.2</v>
      </c>
      <c r="K531" s="24">
        <f>70+100.2+70+70+70+70+115+3511</f>
        <v>4076.2</v>
      </c>
      <c r="L531" s="42">
        <f t="shared" si="504"/>
        <v>30591.200000000001</v>
      </c>
      <c r="M531" s="42">
        <f t="shared" si="505"/>
        <v>32676.2</v>
      </c>
      <c r="N531" s="42">
        <f t="shared" si="506"/>
        <v>32876.199999999997</v>
      </c>
      <c r="O531" s="48"/>
      <c r="P531" s="48"/>
      <c r="Q531" s="48"/>
      <c r="R531" s="45">
        <f t="shared" si="480"/>
        <v>30591.200000000001</v>
      </c>
      <c r="S531" s="45">
        <f t="shared" si="481"/>
        <v>32676.2</v>
      </c>
      <c r="T531" s="45">
        <f t="shared" si="482"/>
        <v>32876.199999999997</v>
      </c>
      <c r="U531" s="48"/>
    </row>
    <row r="532" spans="1:22" hidden="1" x14ac:dyDescent="0.25">
      <c r="A532" s="20" t="s">
        <v>173</v>
      </c>
      <c r="B532" s="20"/>
      <c r="C532" s="20"/>
      <c r="D532" s="20"/>
      <c r="E532" s="23"/>
      <c r="F532" s="24">
        <f>F533+F536</f>
        <v>0</v>
      </c>
      <c r="G532" s="24">
        <f t="shared" ref="G532:K532" si="560">G533+G536</f>
        <v>0</v>
      </c>
      <c r="H532" s="24">
        <f t="shared" si="560"/>
        <v>0</v>
      </c>
      <c r="I532" s="24">
        <f t="shared" si="560"/>
        <v>0</v>
      </c>
      <c r="J532" s="24">
        <f t="shared" si="560"/>
        <v>0</v>
      </c>
      <c r="K532" s="24">
        <f t="shared" si="560"/>
        <v>0</v>
      </c>
      <c r="L532" s="42">
        <f t="shared" si="504"/>
        <v>0</v>
      </c>
      <c r="M532" s="42">
        <f t="shared" si="505"/>
        <v>0</v>
      </c>
      <c r="N532" s="42">
        <f t="shared" si="506"/>
        <v>0</v>
      </c>
      <c r="O532" s="48">
        <f t="shared" ref="O532:P532" si="561">O533+O536</f>
        <v>0</v>
      </c>
      <c r="P532" s="48">
        <f t="shared" si="561"/>
        <v>0</v>
      </c>
      <c r="Q532" s="48">
        <f t="shared" ref="Q532" si="562">Q533+Q536</f>
        <v>0</v>
      </c>
      <c r="R532" s="45">
        <f t="shared" si="480"/>
        <v>0</v>
      </c>
      <c r="S532" s="45">
        <f t="shared" si="481"/>
        <v>0</v>
      </c>
      <c r="T532" s="45">
        <f t="shared" si="482"/>
        <v>0</v>
      </c>
      <c r="U532" s="48">
        <f t="shared" ref="U532" si="563">U533+U536</f>
        <v>0</v>
      </c>
      <c r="V532" s="5">
        <v>0</v>
      </c>
    </row>
    <row r="533" spans="1:22" ht="31.5" hidden="1" x14ac:dyDescent="0.25">
      <c r="A533" s="20" t="s">
        <v>173</v>
      </c>
      <c r="B533" s="20" t="s">
        <v>6</v>
      </c>
      <c r="C533" s="20"/>
      <c r="D533" s="20"/>
      <c r="E533" s="23" t="s">
        <v>733</v>
      </c>
      <c r="F533" s="24">
        <f>F534</f>
        <v>0</v>
      </c>
      <c r="G533" s="24">
        <f t="shared" ref="G533:U534" si="564">G534</f>
        <v>0</v>
      </c>
      <c r="H533" s="24">
        <f t="shared" si="564"/>
        <v>0</v>
      </c>
      <c r="I533" s="24">
        <f t="shared" si="564"/>
        <v>0</v>
      </c>
      <c r="J533" s="24">
        <f t="shared" si="564"/>
        <v>0</v>
      </c>
      <c r="K533" s="24">
        <f t="shared" si="564"/>
        <v>0</v>
      </c>
      <c r="L533" s="42">
        <f t="shared" si="504"/>
        <v>0</v>
      </c>
      <c r="M533" s="42">
        <f t="shared" si="505"/>
        <v>0</v>
      </c>
      <c r="N533" s="42">
        <f t="shared" si="506"/>
        <v>0</v>
      </c>
      <c r="O533" s="48">
        <f t="shared" si="564"/>
        <v>0</v>
      </c>
      <c r="P533" s="48">
        <f t="shared" si="564"/>
        <v>0</v>
      </c>
      <c r="Q533" s="48">
        <f t="shared" si="564"/>
        <v>0</v>
      </c>
      <c r="R533" s="45">
        <f t="shared" si="480"/>
        <v>0</v>
      </c>
      <c r="S533" s="45">
        <f t="shared" si="481"/>
        <v>0</v>
      </c>
      <c r="T533" s="45">
        <f t="shared" si="482"/>
        <v>0</v>
      </c>
      <c r="U533" s="48">
        <f t="shared" si="564"/>
        <v>0</v>
      </c>
      <c r="V533" s="5">
        <v>0</v>
      </c>
    </row>
    <row r="534" spans="1:22" ht="47.25" hidden="1" x14ac:dyDescent="0.25">
      <c r="A534" s="20" t="s">
        <v>173</v>
      </c>
      <c r="B534" s="20" t="s">
        <v>167</v>
      </c>
      <c r="C534" s="20"/>
      <c r="D534" s="20"/>
      <c r="E534" s="23" t="s">
        <v>734</v>
      </c>
      <c r="F534" s="24">
        <f>F535</f>
        <v>0</v>
      </c>
      <c r="G534" s="24">
        <f t="shared" si="564"/>
        <v>0</v>
      </c>
      <c r="H534" s="24">
        <f t="shared" si="564"/>
        <v>0</v>
      </c>
      <c r="I534" s="24">
        <f t="shared" si="564"/>
        <v>0</v>
      </c>
      <c r="J534" s="24">
        <f t="shared" si="564"/>
        <v>0</v>
      </c>
      <c r="K534" s="24">
        <f t="shared" si="564"/>
        <v>0</v>
      </c>
      <c r="L534" s="42">
        <f t="shared" si="504"/>
        <v>0</v>
      </c>
      <c r="M534" s="42">
        <f t="shared" si="505"/>
        <v>0</v>
      </c>
      <c r="N534" s="42">
        <f t="shared" si="506"/>
        <v>0</v>
      </c>
      <c r="O534" s="48">
        <f t="shared" si="564"/>
        <v>0</v>
      </c>
      <c r="P534" s="48">
        <f t="shared" si="564"/>
        <v>0</v>
      </c>
      <c r="Q534" s="48">
        <f t="shared" si="564"/>
        <v>0</v>
      </c>
      <c r="R534" s="45">
        <f t="shared" si="480"/>
        <v>0</v>
      </c>
      <c r="S534" s="45">
        <f t="shared" si="481"/>
        <v>0</v>
      </c>
      <c r="T534" s="45">
        <f t="shared" si="482"/>
        <v>0</v>
      </c>
      <c r="U534" s="48">
        <f t="shared" si="564"/>
        <v>0</v>
      </c>
      <c r="V534" s="5">
        <v>0</v>
      </c>
    </row>
    <row r="535" spans="1:22" hidden="1" x14ac:dyDescent="0.25">
      <c r="A535" s="20" t="s">
        <v>173</v>
      </c>
      <c r="B535" s="20">
        <v>240</v>
      </c>
      <c r="C535" s="20" t="s">
        <v>10</v>
      </c>
      <c r="D535" s="20" t="s">
        <v>11</v>
      </c>
      <c r="E535" s="23" t="s">
        <v>757</v>
      </c>
      <c r="F535" s="24">
        <f>27952.6-27952.6</f>
        <v>0</v>
      </c>
      <c r="G535" s="24">
        <f>25492.7-25492.7</f>
        <v>0</v>
      </c>
      <c r="H535" s="24">
        <f>25492.9-25492.9</f>
        <v>0</v>
      </c>
      <c r="I535" s="24"/>
      <c r="J535" s="24"/>
      <c r="K535" s="24"/>
      <c r="L535" s="42">
        <f t="shared" si="504"/>
        <v>0</v>
      </c>
      <c r="M535" s="42">
        <f t="shared" si="505"/>
        <v>0</v>
      </c>
      <c r="N535" s="42">
        <f t="shared" si="506"/>
        <v>0</v>
      </c>
      <c r="O535" s="48"/>
      <c r="P535" s="48"/>
      <c r="Q535" s="48"/>
      <c r="R535" s="45">
        <f t="shared" si="480"/>
        <v>0</v>
      </c>
      <c r="S535" s="45">
        <f t="shared" si="481"/>
        <v>0</v>
      </c>
      <c r="T535" s="45">
        <f t="shared" si="482"/>
        <v>0</v>
      </c>
      <c r="U535" s="48"/>
      <c r="V535" s="5">
        <v>0</v>
      </c>
    </row>
    <row r="536" spans="1:22" hidden="1" x14ac:dyDescent="0.25">
      <c r="A536" s="20" t="s">
        <v>173</v>
      </c>
      <c r="B536" s="20" t="s">
        <v>7</v>
      </c>
      <c r="C536" s="20"/>
      <c r="D536" s="20"/>
      <c r="E536" s="23" t="s">
        <v>746</v>
      </c>
      <c r="F536" s="24">
        <f>F537</f>
        <v>0</v>
      </c>
      <c r="G536" s="24">
        <f t="shared" ref="G536:U537" si="565">G537</f>
        <v>0</v>
      </c>
      <c r="H536" s="24">
        <f t="shared" si="565"/>
        <v>0</v>
      </c>
      <c r="I536" s="24">
        <f t="shared" si="565"/>
        <v>0</v>
      </c>
      <c r="J536" s="24">
        <f t="shared" si="565"/>
        <v>0</v>
      </c>
      <c r="K536" s="24">
        <f t="shared" si="565"/>
        <v>0</v>
      </c>
      <c r="L536" s="42">
        <f t="shared" si="504"/>
        <v>0</v>
      </c>
      <c r="M536" s="42">
        <f t="shared" si="505"/>
        <v>0</v>
      </c>
      <c r="N536" s="42">
        <f t="shared" si="506"/>
        <v>0</v>
      </c>
      <c r="O536" s="48">
        <f t="shared" si="565"/>
        <v>0</v>
      </c>
      <c r="P536" s="48">
        <f t="shared" si="565"/>
        <v>0</v>
      </c>
      <c r="Q536" s="48">
        <f t="shared" si="565"/>
        <v>0</v>
      </c>
      <c r="R536" s="45">
        <f t="shared" si="480"/>
        <v>0</v>
      </c>
      <c r="S536" s="45">
        <f t="shared" si="481"/>
        <v>0</v>
      </c>
      <c r="T536" s="45">
        <f t="shared" si="482"/>
        <v>0</v>
      </c>
      <c r="U536" s="48">
        <f t="shared" si="565"/>
        <v>0</v>
      </c>
      <c r="V536" s="5">
        <v>0</v>
      </c>
    </row>
    <row r="537" spans="1:22" hidden="1" x14ac:dyDescent="0.25">
      <c r="A537" s="20" t="s">
        <v>173</v>
      </c>
      <c r="B537" s="20" t="s">
        <v>215</v>
      </c>
      <c r="C537" s="20"/>
      <c r="D537" s="20"/>
      <c r="E537" s="23" t="s">
        <v>749</v>
      </c>
      <c r="F537" s="24">
        <f>F538</f>
        <v>0</v>
      </c>
      <c r="G537" s="24">
        <f t="shared" si="565"/>
        <v>0</v>
      </c>
      <c r="H537" s="24">
        <f t="shared" si="565"/>
        <v>0</v>
      </c>
      <c r="I537" s="24">
        <f t="shared" si="565"/>
        <v>0</v>
      </c>
      <c r="J537" s="24">
        <f t="shared" si="565"/>
        <v>0</v>
      </c>
      <c r="K537" s="24">
        <f t="shared" si="565"/>
        <v>0</v>
      </c>
      <c r="L537" s="42">
        <f t="shared" si="504"/>
        <v>0</v>
      </c>
      <c r="M537" s="42">
        <f t="shared" si="505"/>
        <v>0</v>
      </c>
      <c r="N537" s="42">
        <f t="shared" si="506"/>
        <v>0</v>
      </c>
      <c r="O537" s="48">
        <f t="shared" si="565"/>
        <v>0</v>
      </c>
      <c r="P537" s="48">
        <f t="shared" si="565"/>
        <v>0</v>
      </c>
      <c r="Q537" s="48">
        <f t="shared" si="565"/>
        <v>0</v>
      </c>
      <c r="R537" s="45">
        <f t="shared" si="480"/>
        <v>0</v>
      </c>
      <c r="S537" s="45">
        <f t="shared" si="481"/>
        <v>0</v>
      </c>
      <c r="T537" s="45">
        <f t="shared" si="482"/>
        <v>0</v>
      </c>
      <c r="U537" s="48">
        <f t="shared" si="565"/>
        <v>0</v>
      </c>
      <c r="V537" s="5">
        <v>0</v>
      </c>
    </row>
    <row r="538" spans="1:22" hidden="1" x14ac:dyDescent="0.25">
      <c r="A538" s="20" t="s">
        <v>173</v>
      </c>
      <c r="B538" s="20">
        <v>850</v>
      </c>
      <c r="C538" s="20" t="s">
        <v>10</v>
      </c>
      <c r="D538" s="20" t="s">
        <v>11</v>
      </c>
      <c r="E538" s="23" t="s">
        <v>757</v>
      </c>
      <c r="F538" s="24">
        <f>508-508</f>
        <v>0</v>
      </c>
      <c r="G538" s="24">
        <f>508.2-508.2</f>
        <v>0</v>
      </c>
      <c r="H538" s="24">
        <f>508-508</f>
        <v>0</v>
      </c>
      <c r="I538" s="24"/>
      <c r="J538" s="24"/>
      <c r="K538" s="24"/>
      <c r="L538" s="42">
        <f t="shared" si="504"/>
        <v>0</v>
      </c>
      <c r="M538" s="42">
        <f t="shared" si="505"/>
        <v>0</v>
      </c>
      <c r="N538" s="42">
        <f t="shared" si="506"/>
        <v>0</v>
      </c>
      <c r="O538" s="48"/>
      <c r="P538" s="48"/>
      <c r="Q538" s="48"/>
      <c r="R538" s="45">
        <f t="shared" si="480"/>
        <v>0</v>
      </c>
      <c r="S538" s="45">
        <f t="shared" si="481"/>
        <v>0</v>
      </c>
      <c r="T538" s="45">
        <f t="shared" si="482"/>
        <v>0</v>
      </c>
      <c r="U538" s="48"/>
      <c r="V538" s="5">
        <v>0</v>
      </c>
    </row>
    <row r="539" spans="1:22" ht="47.25" hidden="1" x14ac:dyDescent="0.25">
      <c r="A539" s="20" t="s">
        <v>346</v>
      </c>
      <c r="B539" s="20"/>
      <c r="C539" s="20"/>
      <c r="D539" s="20"/>
      <c r="E539" s="23" t="s">
        <v>823</v>
      </c>
      <c r="F539" s="24">
        <f>F540+F543</f>
        <v>1992.5</v>
      </c>
      <c r="G539" s="24">
        <f t="shared" ref="G539:K539" si="566">G540+G543</f>
        <v>1992.5</v>
      </c>
      <c r="H539" s="24">
        <f t="shared" si="566"/>
        <v>1992.5</v>
      </c>
      <c r="I539" s="24">
        <f t="shared" si="566"/>
        <v>-1992.5</v>
      </c>
      <c r="J539" s="24">
        <f t="shared" si="566"/>
        <v>-1992.5</v>
      </c>
      <c r="K539" s="24">
        <f t="shared" si="566"/>
        <v>-1992.5</v>
      </c>
      <c r="L539" s="42">
        <f t="shared" si="504"/>
        <v>0</v>
      </c>
      <c r="M539" s="42">
        <f t="shared" si="505"/>
        <v>0</v>
      </c>
      <c r="N539" s="42">
        <f t="shared" si="506"/>
        <v>0</v>
      </c>
      <c r="O539" s="48">
        <f t="shared" ref="O539:P539" si="567">O540+O543</f>
        <v>0</v>
      </c>
      <c r="P539" s="48">
        <f t="shared" si="567"/>
        <v>0</v>
      </c>
      <c r="Q539" s="48">
        <f t="shared" ref="Q539" si="568">Q540+Q543</f>
        <v>0</v>
      </c>
      <c r="R539" s="45">
        <f t="shared" ref="R539:R602" si="569">L539+O539</f>
        <v>0</v>
      </c>
      <c r="S539" s="45">
        <f t="shared" ref="S539:S602" si="570">M539+P539</f>
        <v>0</v>
      </c>
      <c r="T539" s="45">
        <f t="shared" ref="T539:T602" si="571">N539+Q539</f>
        <v>0</v>
      </c>
      <c r="U539" s="48">
        <f t="shared" ref="U539" si="572">U540+U543</f>
        <v>0</v>
      </c>
      <c r="V539" s="5">
        <v>0</v>
      </c>
    </row>
    <row r="540" spans="1:22" ht="31.5" hidden="1" x14ac:dyDescent="0.25">
      <c r="A540" s="20" t="s">
        <v>346</v>
      </c>
      <c r="B540" s="20" t="s">
        <v>6</v>
      </c>
      <c r="C540" s="20"/>
      <c r="D540" s="20"/>
      <c r="E540" s="23" t="s">
        <v>733</v>
      </c>
      <c r="F540" s="24">
        <f>F541</f>
        <v>1192.5</v>
      </c>
      <c r="G540" s="24">
        <f t="shared" ref="G540:U541" si="573">G541</f>
        <v>1192.5</v>
      </c>
      <c r="H540" s="24">
        <f t="shared" si="573"/>
        <v>1192.5</v>
      </c>
      <c r="I540" s="24">
        <f t="shared" si="573"/>
        <v>-1192.5</v>
      </c>
      <c r="J540" s="24">
        <f t="shared" si="573"/>
        <v>-1192.5</v>
      </c>
      <c r="K540" s="24">
        <f t="shared" si="573"/>
        <v>-1192.5</v>
      </c>
      <c r="L540" s="42">
        <f t="shared" si="504"/>
        <v>0</v>
      </c>
      <c r="M540" s="42">
        <f t="shared" si="505"/>
        <v>0</v>
      </c>
      <c r="N540" s="42">
        <f t="shared" si="506"/>
        <v>0</v>
      </c>
      <c r="O540" s="48">
        <f t="shared" si="573"/>
        <v>0</v>
      </c>
      <c r="P540" s="48">
        <f t="shared" si="573"/>
        <v>0</v>
      </c>
      <c r="Q540" s="48">
        <f t="shared" si="573"/>
        <v>0</v>
      </c>
      <c r="R540" s="45">
        <f t="shared" si="569"/>
        <v>0</v>
      </c>
      <c r="S540" s="45">
        <f t="shared" si="570"/>
        <v>0</v>
      </c>
      <c r="T540" s="45">
        <f t="shared" si="571"/>
        <v>0</v>
      </c>
      <c r="U540" s="48">
        <f t="shared" si="573"/>
        <v>0</v>
      </c>
      <c r="V540" s="5">
        <v>0</v>
      </c>
    </row>
    <row r="541" spans="1:22" ht="47.25" hidden="1" x14ac:dyDescent="0.25">
      <c r="A541" s="20" t="s">
        <v>346</v>
      </c>
      <c r="B541" s="20" t="s">
        <v>167</v>
      </c>
      <c r="C541" s="20"/>
      <c r="D541" s="20"/>
      <c r="E541" s="23" t="s">
        <v>734</v>
      </c>
      <c r="F541" s="24">
        <f>F542</f>
        <v>1192.5</v>
      </c>
      <c r="G541" s="24">
        <f t="shared" si="573"/>
        <v>1192.5</v>
      </c>
      <c r="H541" s="24">
        <f t="shared" si="573"/>
        <v>1192.5</v>
      </c>
      <c r="I541" s="24">
        <f t="shared" si="573"/>
        <v>-1192.5</v>
      </c>
      <c r="J541" s="24">
        <f t="shared" si="573"/>
        <v>-1192.5</v>
      </c>
      <c r="K541" s="24">
        <f t="shared" si="573"/>
        <v>-1192.5</v>
      </c>
      <c r="L541" s="42">
        <f t="shared" si="504"/>
        <v>0</v>
      </c>
      <c r="M541" s="42">
        <f t="shared" si="505"/>
        <v>0</v>
      </c>
      <c r="N541" s="42">
        <f t="shared" si="506"/>
        <v>0</v>
      </c>
      <c r="O541" s="48">
        <f t="shared" si="573"/>
        <v>0</v>
      </c>
      <c r="P541" s="48">
        <f t="shared" si="573"/>
        <v>0</v>
      </c>
      <c r="Q541" s="48">
        <f t="shared" si="573"/>
        <v>0</v>
      </c>
      <c r="R541" s="45">
        <f t="shared" si="569"/>
        <v>0</v>
      </c>
      <c r="S541" s="45">
        <f t="shared" si="570"/>
        <v>0</v>
      </c>
      <c r="T541" s="45">
        <f t="shared" si="571"/>
        <v>0</v>
      </c>
      <c r="U541" s="48">
        <f t="shared" si="573"/>
        <v>0</v>
      </c>
      <c r="V541" s="5">
        <v>0</v>
      </c>
    </row>
    <row r="542" spans="1:22" hidden="1" x14ac:dyDescent="0.25">
      <c r="A542" s="20" t="s">
        <v>346</v>
      </c>
      <c r="B542" s="20">
        <v>240</v>
      </c>
      <c r="C542" s="20" t="s">
        <v>10</v>
      </c>
      <c r="D542" s="20" t="s">
        <v>11</v>
      </c>
      <c r="E542" s="23" t="s">
        <v>757</v>
      </c>
      <c r="F542" s="24">
        <v>1192.5</v>
      </c>
      <c r="G542" s="24">
        <v>1192.5</v>
      </c>
      <c r="H542" s="24">
        <v>1192.5</v>
      </c>
      <c r="I542" s="24">
        <v>-1192.5</v>
      </c>
      <c r="J542" s="24">
        <v>-1192.5</v>
      </c>
      <c r="K542" s="24">
        <v>-1192.5</v>
      </c>
      <c r="L542" s="42">
        <f t="shared" si="504"/>
        <v>0</v>
      </c>
      <c r="M542" s="42">
        <f t="shared" si="505"/>
        <v>0</v>
      </c>
      <c r="N542" s="42">
        <f t="shared" si="506"/>
        <v>0</v>
      </c>
      <c r="O542" s="48"/>
      <c r="P542" s="48"/>
      <c r="Q542" s="48"/>
      <c r="R542" s="45">
        <f t="shared" si="569"/>
        <v>0</v>
      </c>
      <c r="S542" s="45">
        <f t="shared" si="570"/>
        <v>0</v>
      </c>
      <c r="T542" s="45">
        <f t="shared" si="571"/>
        <v>0</v>
      </c>
      <c r="U542" s="48"/>
      <c r="V542" s="5">
        <v>0</v>
      </c>
    </row>
    <row r="543" spans="1:22" ht="47.25" hidden="1" x14ac:dyDescent="0.25">
      <c r="A543" s="20" t="s">
        <v>346</v>
      </c>
      <c r="B543" s="20" t="s">
        <v>55</v>
      </c>
      <c r="C543" s="20"/>
      <c r="D543" s="20"/>
      <c r="E543" s="39" t="s">
        <v>742</v>
      </c>
      <c r="F543" s="24">
        <f>F544</f>
        <v>800</v>
      </c>
      <c r="G543" s="24">
        <f t="shared" ref="G543:U544" si="574">G544</f>
        <v>800</v>
      </c>
      <c r="H543" s="24">
        <f t="shared" si="574"/>
        <v>800</v>
      </c>
      <c r="I543" s="24">
        <f t="shared" si="574"/>
        <v>-800</v>
      </c>
      <c r="J543" s="24">
        <f t="shared" si="574"/>
        <v>-800</v>
      </c>
      <c r="K543" s="24">
        <f t="shared" si="574"/>
        <v>-800</v>
      </c>
      <c r="L543" s="42">
        <f t="shared" si="504"/>
        <v>0</v>
      </c>
      <c r="M543" s="42">
        <f t="shared" si="505"/>
        <v>0</v>
      </c>
      <c r="N543" s="42">
        <f t="shared" si="506"/>
        <v>0</v>
      </c>
      <c r="O543" s="48">
        <f t="shared" si="574"/>
        <v>0</v>
      </c>
      <c r="P543" s="48">
        <f t="shared" si="574"/>
        <v>0</v>
      </c>
      <c r="Q543" s="48">
        <f t="shared" si="574"/>
        <v>0</v>
      </c>
      <c r="R543" s="45">
        <f t="shared" si="569"/>
        <v>0</v>
      </c>
      <c r="S543" s="45">
        <f t="shared" si="570"/>
        <v>0</v>
      </c>
      <c r="T543" s="45">
        <f t="shared" si="571"/>
        <v>0</v>
      </c>
      <c r="U543" s="48">
        <f t="shared" si="574"/>
        <v>0</v>
      </c>
      <c r="V543" s="5">
        <v>0</v>
      </c>
    </row>
    <row r="544" spans="1:22" ht="47.25" hidden="1" x14ac:dyDescent="0.25">
      <c r="A544" s="20" t="s">
        <v>346</v>
      </c>
      <c r="B544" s="20" t="s">
        <v>216</v>
      </c>
      <c r="C544" s="20"/>
      <c r="D544" s="20"/>
      <c r="E544" s="23" t="s">
        <v>745</v>
      </c>
      <c r="F544" s="24">
        <f>F545</f>
        <v>800</v>
      </c>
      <c r="G544" s="24">
        <f t="shared" si="574"/>
        <v>800</v>
      </c>
      <c r="H544" s="24">
        <f t="shared" si="574"/>
        <v>800</v>
      </c>
      <c r="I544" s="24">
        <f t="shared" si="574"/>
        <v>-800</v>
      </c>
      <c r="J544" s="24">
        <f t="shared" si="574"/>
        <v>-800</v>
      </c>
      <c r="K544" s="24">
        <f t="shared" si="574"/>
        <v>-800</v>
      </c>
      <c r="L544" s="42">
        <f t="shared" si="504"/>
        <v>0</v>
      </c>
      <c r="M544" s="42">
        <f t="shared" si="505"/>
        <v>0</v>
      </c>
      <c r="N544" s="42">
        <f t="shared" si="506"/>
        <v>0</v>
      </c>
      <c r="O544" s="48">
        <f t="shared" si="574"/>
        <v>0</v>
      </c>
      <c r="P544" s="48">
        <f t="shared" si="574"/>
        <v>0</v>
      </c>
      <c r="Q544" s="48">
        <f t="shared" si="574"/>
        <v>0</v>
      </c>
      <c r="R544" s="45">
        <f t="shared" si="569"/>
        <v>0</v>
      </c>
      <c r="S544" s="45">
        <f t="shared" si="570"/>
        <v>0</v>
      </c>
      <c r="T544" s="45">
        <f t="shared" si="571"/>
        <v>0</v>
      </c>
      <c r="U544" s="48">
        <f t="shared" si="574"/>
        <v>0</v>
      </c>
      <c r="V544" s="5">
        <v>0</v>
      </c>
    </row>
    <row r="545" spans="1:22" hidden="1" x14ac:dyDescent="0.25">
      <c r="A545" s="20" t="s">
        <v>346</v>
      </c>
      <c r="B545" s="20">
        <v>630</v>
      </c>
      <c r="C545" s="20" t="s">
        <v>10</v>
      </c>
      <c r="D545" s="20" t="s">
        <v>11</v>
      </c>
      <c r="E545" s="23" t="s">
        <v>757</v>
      </c>
      <c r="F545" s="24">
        <v>800</v>
      </c>
      <c r="G545" s="24">
        <v>800</v>
      </c>
      <c r="H545" s="24">
        <v>800</v>
      </c>
      <c r="I545" s="24">
        <v>-800</v>
      </c>
      <c r="J545" s="24">
        <v>-800</v>
      </c>
      <c r="K545" s="24">
        <v>-800</v>
      </c>
      <c r="L545" s="42">
        <f t="shared" si="504"/>
        <v>0</v>
      </c>
      <c r="M545" s="42">
        <f t="shared" si="505"/>
        <v>0</v>
      </c>
      <c r="N545" s="42">
        <f t="shared" si="506"/>
        <v>0</v>
      </c>
      <c r="O545" s="48"/>
      <c r="P545" s="48"/>
      <c r="Q545" s="48"/>
      <c r="R545" s="45">
        <f t="shared" si="569"/>
        <v>0</v>
      </c>
      <c r="S545" s="45">
        <f t="shared" si="570"/>
        <v>0</v>
      </c>
      <c r="T545" s="45">
        <f t="shared" si="571"/>
        <v>0</v>
      </c>
      <c r="U545" s="48"/>
      <c r="V545" s="5">
        <v>0</v>
      </c>
    </row>
    <row r="546" spans="1:22" ht="47.25" x14ac:dyDescent="0.25">
      <c r="A546" s="20" t="s">
        <v>171</v>
      </c>
      <c r="B546" s="20"/>
      <c r="C546" s="20"/>
      <c r="D546" s="20"/>
      <c r="E546" s="23" t="s">
        <v>510</v>
      </c>
      <c r="F546" s="24">
        <f>F547</f>
        <v>25605.299999999996</v>
      </c>
      <c r="G546" s="24">
        <f t="shared" ref="G546:U548" si="575">G547</f>
        <v>26117.5</v>
      </c>
      <c r="H546" s="24">
        <f t="shared" si="575"/>
        <v>26117.5</v>
      </c>
      <c r="I546" s="24">
        <f t="shared" si="575"/>
        <v>0</v>
      </c>
      <c r="J546" s="24">
        <f t="shared" si="575"/>
        <v>0</v>
      </c>
      <c r="K546" s="24">
        <f t="shared" si="575"/>
        <v>0</v>
      </c>
      <c r="L546" s="42">
        <f t="shared" si="504"/>
        <v>25605.299999999996</v>
      </c>
      <c r="M546" s="42">
        <f t="shared" si="505"/>
        <v>26117.5</v>
      </c>
      <c r="N546" s="42">
        <f t="shared" si="506"/>
        <v>26117.5</v>
      </c>
      <c r="O546" s="48">
        <f t="shared" si="575"/>
        <v>0</v>
      </c>
      <c r="P546" s="48">
        <f t="shared" si="575"/>
        <v>0</v>
      </c>
      <c r="Q546" s="48">
        <f t="shared" si="575"/>
        <v>0</v>
      </c>
      <c r="R546" s="45">
        <f t="shared" si="569"/>
        <v>25605.299999999996</v>
      </c>
      <c r="S546" s="45">
        <f t="shared" si="570"/>
        <v>26117.5</v>
      </c>
      <c r="T546" s="45">
        <f t="shared" si="571"/>
        <v>26117.5</v>
      </c>
      <c r="U546" s="48">
        <f t="shared" si="575"/>
        <v>0</v>
      </c>
    </row>
    <row r="547" spans="1:22" ht="47.25" x14ac:dyDescent="0.25">
      <c r="A547" s="20" t="s">
        <v>171</v>
      </c>
      <c r="B547" s="20" t="s">
        <v>55</v>
      </c>
      <c r="C547" s="20"/>
      <c r="D547" s="20"/>
      <c r="E547" s="39" t="s">
        <v>742</v>
      </c>
      <c r="F547" s="24">
        <f>F548</f>
        <v>25605.299999999996</v>
      </c>
      <c r="G547" s="24">
        <f t="shared" si="575"/>
        <v>26117.5</v>
      </c>
      <c r="H547" s="24">
        <f t="shared" si="575"/>
        <v>26117.5</v>
      </c>
      <c r="I547" s="24">
        <f t="shared" si="575"/>
        <v>0</v>
      </c>
      <c r="J547" s="24">
        <f t="shared" si="575"/>
        <v>0</v>
      </c>
      <c r="K547" s="24">
        <f t="shared" si="575"/>
        <v>0</v>
      </c>
      <c r="L547" s="42">
        <f t="shared" si="504"/>
        <v>25605.299999999996</v>
      </c>
      <c r="M547" s="42">
        <f t="shared" si="505"/>
        <v>26117.5</v>
      </c>
      <c r="N547" s="42">
        <f t="shared" si="506"/>
        <v>26117.5</v>
      </c>
      <c r="O547" s="48">
        <f t="shared" si="575"/>
        <v>0</v>
      </c>
      <c r="P547" s="48">
        <f t="shared" si="575"/>
        <v>0</v>
      </c>
      <c r="Q547" s="48">
        <f t="shared" si="575"/>
        <v>0</v>
      </c>
      <c r="R547" s="45">
        <f t="shared" si="569"/>
        <v>25605.299999999996</v>
      </c>
      <c r="S547" s="45">
        <f t="shared" si="570"/>
        <v>26117.5</v>
      </c>
      <c r="T547" s="45">
        <f t="shared" si="571"/>
        <v>26117.5</v>
      </c>
      <c r="U547" s="48">
        <f t="shared" si="575"/>
        <v>0</v>
      </c>
    </row>
    <row r="548" spans="1:22" ht="47.25" x14ac:dyDescent="0.25">
      <c r="A548" s="20" t="s">
        <v>171</v>
      </c>
      <c r="B548" s="20" t="s">
        <v>216</v>
      </c>
      <c r="C548" s="20"/>
      <c r="D548" s="20"/>
      <c r="E548" s="23" t="s">
        <v>745</v>
      </c>
      <c r="F548" s="24">
        <f>F549</f>
        <v>25605.299999999996</v>
      </c>
      <c r="G548" s="24">
        <f t="shared" si="575"/>
        <v>26117.5</v>
      </c>
      <c r="H548" s="24">
        <f t="shared" si="575"/>
        <v>26117.5</v>
      </c>
      <c r="I548" s="24">
        <f t="shared" si="575"/>
        <v>0</v>
      </c>
      <c r="J548" s="24">
        <f t="shared" si="575"/>
        <v>0</v>
      </c>
      <c r="K548" s="24">
        <f t="shared" si="575"/>
        <v>0</v>
      </c>
      <c r="L548" s="42">
        <f t="shared" si="504"/>
        <v>25605.299999999996</v>
      </c>
      <c r="M548" s="42">
        <f t="shared" si="505"/>
        <v>26117.5</v>
      </c>
      <c r="N548" s="42">
        <f t="shared" si="506"/>
        <v>26117.5</v>
      </c>
      <c r="O548" s="48">
        <f t="shared" si="575"/>
        <v>0</v>
      </c>
      <c r="P548" s="48">
        <f t="shared" si="575"/>
        <v>0</v>
      </c>
      <c r="Q548" s="48">
        <f t="shared" si="575"/>
        <v>0</v>
      </c>
      <c r="R548" s="45">
        <f t="shared" si="569"/>
        <v>25605.299999999996</v>
      </c>
      <c r="S548" s="45">
        <f t="shared" si="570"/>
        <v>26117.5</v>
      </c>
      <c r="T548" s="45">
        <f t="shared" si="571"/>
        <v>26117.5</v>
      </c>
      <c r="U548" s="48">
        <f t="shared" si="575"/>
        <v>0</v>
      </c>
    </row>
    <row r="549" spans="1:22" x14ac:dyDescent="0.25">
      <c r="A549" s="20" t="s">
        <v>171</v>
      </c>
      <c r="B549" s="20">
        <v>630</v>
      </c>
      <c r="C549" s="20" t="s">
        <v>10</v>
      </c>
      <c r="D549" s="20" t="s">
        <v>11</v>
      </c>
      <c r="E549" s="23" t="s">
        <v>757</v>
      </c>
      <c r="F549" s="24">
        <v>25605.299999999996</v>
      </c>
      <c r="G549" s="24">
        <v>26117.5</v>
      </c>
      <c r="H549" s="24">
        <v>26117.5</v>
      </c>
      <c r="I549" s="24"/>
      <c r="J549" s="24"/>
      <c r="K549" s="24"/>
      <c r="L549" s="42">
        <f t="shared" si="504"/>
        <v>25605.299999999996</v>
      </c>
      <c r="M549" s="42">
        <f t="shared" si="505"/>
        <v>26117.5</v>
      </c>
      <c r="N549" s="42">
        <f t="shared" si="506"/>
        <v>26117.5</v>
      </c>
      <c r="O549" s="48"/>
      <c r="P549" s="48"/>
      <c r="Q549" s="48"/>
      <c r="R549" s="45">
        <f t="shared" si="569"/>
        <v>25605.299999999996</v>
      </c>
      <c r="S549" s="45">
        <f t="shared" si="570"/>
        <v>26117.5</v>
      </c>
      <c r="T549" s="45">
        <f t="shared" si="571"/>
        <v>26117.5</v>
      </c>
      <c r="U549" s="48"/>
    </row>
    <row r="550" spans="1:22" ht="63" x14ac:dyDescent="0.25">
      <c r="A550" s="20" t="s">
        <v>172</v>
      </c>
      <c r="B550" s="20"/>
      <c r="C550" s="20"/>
      <c r="D550" s="20"/>
      <c r="E550" s="43" t="s">
        <v>851</v>
      </c>
      <c r="F550" s="24">
        <f>F551</f>
        <v>7274.2999999999993</v>
      </c>
      <c r="G550" s="24">
        <f t="shared" ref="G550:U552" si="576">G551</f>
        <v>7274.2999999999993</v>
      </c>
      <c r="H550" s="24">
        <f t="shared" si="576"/>
        <v>7274.2999999999993</v>
      </c>
      <c r="I550" s="24">
        <f t="shared" si="576"/>
        <v>600</v>
      </c>
      <c r="J550" s="24">
        <f t="shared" si="576"/>
        <v>600</v>
      </c>
      <c r="K550" s="24">
        <f t="shared" si="576"/>
        <v>600</v>
      </c>
      <c r="L550" s="42">
        <f t="shared" si="504"/>
        <v>7874.2999999999993</v>
      </c>
      <c r="M550" s="42">
        <f t="shared" si="505"/>
        <v>7874.2999999999993</v>
      </c>
      <c r="N550" s="42">
        <f t="shared" si="506"/>
        <v>7874.2999999999993</v>
      </c>
      <c r="O550" s="48">
        <f t="shared" si="576"/>
        <v>0</v>
      </c>
      <c r="P550" s="48">
        <f t="shared" si="576"/>
        <v>0</v>
      </c>
      <c r="Q550" s="48">
        <f t="shared" si="576"/>
        <v>0</v>
      </c>
      <c r="R550" s="45">
        <f t="shared" si="569"/>
        <v>7874.2999999999993</v>
      </c>
      <c r="S550" s="45">
        <f t="shared" si="570"/>
        <v>7874.2999999999993</v>
      </c>
      <c r="T550" s="45">
        <f t="shared" si="571"/>
        <v>7874.2999999999993</v>
      </c>
      <c r="U550" s="48">
        <f t="shared" si="576"/>
        <v>0</v>
      </c>
    </row>
    <row r="551" spans="1:22" ht="47.25" x14ac:dyDescent="0.25">
      <c r="A551" s="20" t="s">
        <v>172</v>
      </c>
      <c r="B551" s="20" t="s">
        <v>55</v>
      </c>
      <c r="C551" s="20"/>
      <c r="D551" s="20"/>
      <c r="E551" s="39" t="s">
        <v>742</v>
      </c>
      <c r="F551" s="24">
        <f>F552</f>
        <v>7274.2999999999993</v>
      </c>
      <c r="G551" s="24">
        <f t="shared" si="576"/>
        <v>7274.2999999999993</v>
      </c>
      <c r="H551" s="24">
        <f t="shared" si="576"/>
        <v>7274.2999999999993</v>
      </c>
      <c r="I551" s="24">
        <f t="shared" si="576"/>
        <v>600</v>
      </c>
      <c r="J551" s="24">
        <f t="shared" si="576"/>
        <v>600</v>
      </c>
      <c r="K551" s="24">
        <f t="shared" si="576"/>
        <v>600</v>
      </c>
      <c r="L551" s="42">
        <f t="shared" si="504"/>
        <v>7874.2999999999993</v>
      </c>
      <c r="M551" s="42">
        <f t="shared" si="505"/>
        <v>7874.2999999999993</v>
      </c>
      <c r="N551" s="42">
        <f t="shared" si="506"/>
        <v>7874.2999999999993</v>
      </c>
      <c r="O551" s="48">
        <f t="shared" si="576"/>
        <v>0</v>
      </c>
      <c r="P551" s="48">
        <f t="shared" si="576"/>
        <v>0</v>
      </c>
      <c r="Q551" s="48">
        <f t="shared" si="576"/>
        <v>0</v>
      </c>
      <c r="R551" s="45">
        <f t="shared" si="569"/>
        <v>7874.2999999999993</v>
      </c>
      <c r="S551" s="45">
        <f t="shared" si="570"/>
        <v>7874.2999999999993</v>
      </c>
      <c r="T551" s="45">
        <f t="shared" si="571"/>
        <v>7874.2999999999993</v>
      </c>
      <c r="U551" s="48">
        <f t="shared" si="576"/>
        <v>0</v>
      </c>
    </row>
    <row r="552" spans="1:22" ht="47.25" x14ac:dyDescent="0.25">
      <c r="A552" s="20" t="s">
        <v>172</v>
      </c>
      <c r="B552" s="20" t="s">
        <v>216</v>
      </c>
      <c r="C552" s="20"/>
      <c r="D552" s="20"/>
      <c r="E552" s="23" t="s">
        <v>745</v>
      </c>
      <c r="F552" s="24">
        <f>F553</f>
        <v>7274.2999999999993</v>
      </c>
      <c r="G552" s="24">
        <f t="shared" si="576"/>
        <v>7274.2999999999993</v>
      </c>
      <c r="H552" s="24">
        <f t="shared" si="576"/>
        <v>7274.2999999999993</v>
      </c>
      <c r="I552" s="24">
        <f t="shared" si="576"/>
        <v>600</v>
      </c>
      <c r="J552" s="24">
        <f t="shared" si="576"/>
        <v>600</v>
      </c>
      <c r="K552" s="24">
        <f t="shared" si="576"/>
        <v>600</v>
      </c>
      <c r="L552" s="42">
        <f t="shared" si="504"/>
        <v>7874.2999999999993</v>
      </c>
      <c r="M552" s="42">
        <f t="shared" si="505"/>
        <v>7874.2999999999993</v>
      </c>
      <c r="N552" s="42">
        <f t="shared" si="506"/>
        <v>7874.2999999999993</v>
      </c>
      <c r="O552" s="48">
        <f t="shared" si="576"/>
        <v>0</v>
      </c>
      <c r="P552" s="48">
        <f t="shared" si="576"/>
        <v>0</v>
      </c>
      <c r="Q552" s="48">
        <f t="shared" si="576"/>
        <v>0</v>
      </c>
      <c r="R552" s="45">
        <f t="shared" si="569"/>
        <v>7874.2999999999993</v>
      </c>
      <c r="S552" s="45">
        <f t="shared" si="570"/>
        <v>7874.2999999999993</v>
      </c>
      <c r="T552" s="45">
        <f t="shared" si="571"/>
        <v>7874.2999999999993</v>
      </c>
      <c r="U552" s="48">
        <f t="shared" si="576"/>
        <v>0</v>
      </c>
    </row>
    <row r="553" spans="1:22" x14ac:dyDescent="0.25">
      <c r="A553" s="20" t="s">
        <v>172</v>
      </c>
      <c r="B553" s="20">
        <v>630</v>
      </c>
      <c r="C553" s="20" t="s">
        <v>10</v>
      </c>
      <c r="D553" s="20" t="s">
        <v>11</v>
      </c>
      <c r="E553" s="23" t="s">
        <v>757</v>
      </c>
      <c r="F553" s="24">
        <v>7274.2999999999993</v>
      </c>
      <c r="G553" s="24">
        <v>7274.2999999999993</v>
      </c>
      <c r="H553" s="24">
        <v>7274.2999999999993</v>
      </c>
      <c r="I553" s="24">
        <v>600</v>
      </c>
      <c r="J553" s="24">
        <v>600</v>
      </c>
      <c r="K553" s="24">
        <v>600</v>
      </c>
      <c r="L553" s="42">
        <f t="shared" si="504"/>
        <v>7874.2999999999993</v>
      </c>
      <c r="M553" s="42">
        <f t="shared" si="505"/>
        <v>7874.2999999999993</v>
      </c>
      <c r="N553" s="42">
        <f t="shared" si="506"/>
        <v>7874.2999999999993</v>
      </c>
      <c r="O553" s="48"/>
      <c r="P553" s="48"/>
      <c r="Q553" s="48"/>
      <c r="R553" s="45">
        <f t="shared" si="569"/>
        <v>7874.2999999999993</v>
      </c>
      <c r="S553" s="45">
        <f t="shared" si="570"/>
        <v>7874.2999999999993</v>
      </c>
      <c r="T553" s="45">
        <f t="shared" si="571"/>
        <v>7874.2999999999993</v>
      </c>
      <c r="U553" s="48"/>
    </row>
    <row r="554" spans="1:22" ht="63" hidden="1" x14ac:dyDescent="0.25">
      <c r="A554" s="20" t="s">
        <v>175</v>
      </c>
      <c r="B554" s="20"/>
      <c r="C554" s="20"/>
      <c r="D554" s="20"/>
      <c r="E554" s="23" t="s">
        <v>511</v>
      </c>
      <c r="F554" s="24">
        <f>F555</f>
        <v>3226.2</v>
      </c>
      <c r="G554" s="24">
        <f t="shared" ref="G554:U556" si="577">G555</f>
        <v>3226.2</v>
      </c>
      <c r="H554" s="24">
        <f t="shared" si="577"/>
        <v>3226.2</v>
      </c>
      <c r="I554" s="24">
        <f t="shared" si="577"/>
        <v>-3226.2</v>
      </c>
      <c r="J554" s="24">
        <f t="shared" si="577"/>
        <v>-3226.2</v>
      </c>
      <c r="K554" s="24">
        <f t="shared" si="577"/>
        <v>-3226.2</v>
      </c>
      <c r="L554" s="42">
        <f t="shared" si="504"/>
        <v>0</v>
      </c>
      <c r="M554" s="42">
        <f t="shared" si="505"/>
        <v>0</v>
      </c>
      <c r="N554" s="42">
        <f t="shared" si="506"/>
        <v>0</v>
      </c>
      <c r="O554" s="48">
        <f t="shared" si="577"/>
        <v>0</v>
      </c>
      <c r="P554" s="48">
        <f t="shared" si="577"/>
        <v>0</v>
      </c>
      <c r="Q554" s="48">
        <f t="shared" si="577"/>
        <v>0</v>
      </c>
      <c r="R554" s="45">
        <f t="shared" si="569"/>
        <v>0</v>
      </c>
      <c r="S554" s="45">
        <f t="shared" si="570"/>
        <v>0</v>
      </c>
      <c r="T554" s="45">
        <f t="shared" si="571"/>
        <v>0</v>
      </c>
      <c r="U554" s="48">
        <f t="shared" si="577"/>
        <v>0</v>
      </c>
      <c r="V554" s="5">
        <v>0</v>
      </c>
    </row>
    <row r="555" spans="1:22" ht="47.25" hidden="1" x14ac:dyDescent="0.25">
      <c r="A555" s="20" t="s">
        <v>175</v>
      </c>
      <c r="B555" s="20" t="s">
        <v>55</v>
      </c>
      <c r="C555" s="20"/>
      <c r="D555" s="20"/>
      <c r="E555" s="39" t="s">
        <v>742</v>
      </c>
      <c r="F555" s="24">
        <f>F556</f>
        <v>3226.2</v>
      </c>
      <c r="G555" s="24">
        <f t="shared" si="577"/>
        <v>3226.2</v>
      </c>
      <c r="H555" s="24">
        <f t="shared" si="577"/>
        <v>3226.2</v>
      </c>
      <c r="I555" s="24">
        <f t="shared" si="577"/>
        <v>-3226.2</v>
      </c>
      <c r="J555" s="24">
        <f t="shared" si="577"/>
        <v>-3226.2</v>
      </c>
      <c r="K555" s="24">
        <f t="shared" si="577"/>
        <v>-3226.2</v>
      </c>
      <c r="L555" s="42">
        <f t="shared" si="504"/>
        <v>0</v>
      </c>
      <c r="M555" s="42">
        <f t="shared" si="505"/>
        <v>0</v>
      </c>
      <c r="N555" s="42">
        <f t="shared" si="506"/>
        <v>0</v>
      </c>
      <c r="O555" s="48">
        <f t="shared" si="577"/>
        <v>0</v>
      </c>
      <c r="P555" s="48">
        <f t="shared" si="577"/>
        <v>0</v>
      </c>
      <c r="Q555" s="48">
        <f t="shared" si="577"/>
        <v>0</v>
      </c>
      <c r="R555" s="45">
        <f t="shared" si="569"/>
        <v>0</v>
      </c>
      <c r="S555" s="45">
        <f t="shared" si="570"/>
        <v>0</v>
      </c>
      <c r="T555" s="45">
        <f t="shared" si="571"/>
        <v>0</v>
      </c>
      <c r="U555" s="48">
        <f t="shared" si="577"/>
        <v>0</v>
      </c>
      <c r="V555" s="5">
        <v>0</v>
      </c>
    </row>
    <row r="556" spans="1:22" ht="47.25" hidden="1" x14ac:dyDescent="0.25">
      <c r="A556" s="20" t="s">
        <v>175</v>
      </c>
      <c r="B556" s="20" t="s">
        <v>216</v>
      </c>
      <c r="C556" s="20"/>
      <c r="D556" s="20"/>
      <c r="E556" s="23" t="s">
        <v>745</v>
      </c>
      <c r="F556" s="24">
        <f>F557</f>
        <v>3226.2</v>
      </c>
      <c r="G556" s="24">
        <f t="shared" si="577"/>
        <v>3226.2</v>
      </c>
      <c r="H556" s="24">
        <f t="shared" si="577"/>
        <v>3226.2</v>
      </c>
      <c r="I556" s="24">
        <f t="shared" si="577"/>
        <v>-3226.2</v>
      </c>
      <c r="J556" s="24">
        <f t="shared" si="577"/>
        <v>-3226.2</v>
      </c>
      <c r="K556" s="24">
        <f t="shared" si="577"/>
        <v>-3226.2</v>
      </c>
      <c r="L556" s="42">
        <f t="shared" si="504"/>
        <v>0</v>
      </c>
      <c r="M556" s="42">
        <f t="shared" si="505"/>
        <v>0</v>
      </c>
      <c r="N556" s="42">
        <f t="shared" si="506"/>
        <v>0</v>
      </c>
      <c r="O556" s="48">
        <f t="shared" si="577"/>
        <v>0</v>
      </c>
      <c r="P556" s="48">
        <f t="shared" si="577"/>
        <v>0</v>
      </c>
      <c r="Q556" s="48">
        <f t="shared" si="577"/>
        <v>0</v>
      </c>
      <c r="R556" s="45">
        <f t="shared" si="569"/>
        <v>0</v>
      </c>
      <c r="S556" s="45">
        <f t="shared" si="570"/>
        <v>0</v>
      </c>
      <c r="T556" s="45">
        <f t="shared" si="571"/>
        <v>0</v>
      </c>
      <c r="U556" s="48">
        <f t="shared" si="577"/>
        <v>0</v>
      </c>
      <c r="V556" s="5">
        <v>0</v>
      </c>
    </row>
    <row r="557" spans="1:22" hidden="1" x14ac:dyDescent="0.25">
      <c r="A557" s="20" t="s">
        <v>175</v>
      </c>
      <c r="B557" s="20">
        <v>630</v>
      </c>
      <c r="C557" s="20" t="s">
        <v>10</v>
      </c>
      <c r="D557" s="20" t="s">
        <v>11</v>
      </c>
      <c r="E557" s="23" t="s">
        <v>757</v>
      </c>
      <c r="F557" s="24">
        <v>3226.2</v>
      </c>
      <c r="G557" s="24">
        <v>3226.2</v>
      </c>
      <c r="H557" s="24">
        <v>3226.2</v>
      </c>
      <c r="I557" s="24">
        <f>-70-100.2-70-70-70-70-115-2661</f>
        <v>-3226.2</v>
      </c>
      <c r="J557" s="24">
        <f>-70-100.2-70-70-70-70-115-2661</f>
        <v>-3226.2</v>
      </c>
      <c r="K557" s="24">
        <f>-70-100.2-70-70-70-70-115-2661</f>
        <v>-3226.2</v>
      </c>
      <c r="L557" s="42">
        <f t="shared" ref="L557:L630" si="578">F557+I557</f>
        <v>0</v>
      </c>
      <c r="M557" s="42">
        <f t="shared" ref="M557:M630" si="579">G557+J557</f>
        <v>0</v>
      </c>
      <c r="N557" s="42">
        <f t="shared" ref="N557:N630" si="580">H557+K557</f>
        <v>0</v>
      </c>
      <c r="O557" s="48"/>
      <c r="P557" s="48"/>
      <c r="Q557" s="48"/>
      <c r="R557" s="45">
        <f t="shared" si="569"/>
        <v>0</v>
      </c>
      <c r="S557" s="45">
        <f t="shared" si="570"/>
        <v>0</v>
      </c>
      <c r="T557" s="45">
        <f t="shared" si="571"/>
        <v>0</v>
      </c>
      <c r="U557" s="48"/>
      <c r="V557" s="5">
        <v>0</v>
      </c>
    </row>
    <row r="558" spans="1:22" s="28" customFormat="1" ht="47.25" x14ac:dyDescent="0.25">
      <c r="A558" s="25" t="s">
        <v>200</v>
      </c>
      <c r="B558" s="25"/>
      <c r="C558" s="25"/>
      <c r="D558" s="25"/>
      <c r="E558" s="26" t="s">
        <v>512</v>
      </c>
      <c r="F558" s="27">
        <f>F566+F573+F559</f>
        <v>36148.6</v>
      </c>
      <c r="G558" s="27">
        <f t="shared" ref="G558:K558" si="581">G566+G573+G559</f>
        <v>33688.9</v>
      </c>
      <c r="H558" s="27">
        <f t="shared" si="581"/>
        <v>33688.9</v>
      </c>
      <c r="I558" s="27">
        <f t="shared" si="581"/>
        <v>7656.6</v>
      </c>
      <c r="J558" s="27">
        <f t="shared" si="581"/>
        <v>1638.1</v>
      </c>
      <c r="K558" s="27">
        <f t="shared" si="581"/>
        <v>1638.1</v>
      </c>
      <c r="L558" s="42">
        <f t="shared" si="578"/>
        <v>43805.2</v>
      </c>
      <c r="M558" s="42">
        <f t="shared" si="579"/>
        <v>35327</v>
      </c>
      <c r="N558" s="42">
        <f t="shared" si="580"/>
        <v>35327</v>
      </c>
      <c r="O558" s="49">
        <f t="shared" ref="O558:P558" si="582">O566+O573+O559</f>
        <v>0</v>
      </c>
      <c r="P558" s="49">
        <f t="shared" si="582"/>
        <v>0</v>
      </c>
      <c r="Q558" s="49">
        <f t="shared" ref="Q558" si="583">Q566+Q573+Q559</f>
        <v>0</v>
      </c>
      <c r="R558" s="55">
        <f t="shared" si="569"/>
        <v>43805.2</v>
      </c>
      <c r="S558" s="45">
        <f t="shared" si="570"/>
        <v>35327</v>
      </c>
      <c r="T558" s="45">
        <f t="shared" si="571"/>
        <v>35327</v>
      </c>
      <c r="U558" s="49">
        <f t="shared" ref="U558" si="584">U566+U573+U559</f>
        <v>0</v>
      </c>
    </row>
    <row r="559" spans="1:22" ht="31.5" x14ac:dyDescent="0.25">
      <c r="A559" s="20" t="s">
        <v>430</v>
      </c>
      <c r="B559" s="20"/>
      <c r="C559" s="20"/>
      <c r="D559" s="20"/>
      <c r="E559" s="43" t="s">
        <v>852</v>
      </c>
      <c r="F559" s="24">
        <f>F560+F563</f>
        <v>28460.6</v>
      </c>
      <c r="G559" s="24">
        <f t="shared" ref="G559:K559" si="585">G560+G563</f>
        <v>26000.9</v>
      </c>
      <c r="H559" s="24">
        <f t="shared" si="585"/>
        <v>26000.9</v>
      </c>
      <c r="I559" s="24">
        <f t="shared" si="585"/>
        <v>5776.6</v>
      </c>
      <c r="J559" s="24">
        <f t="shared" si="585"/>
        <v>1068.0999999999999</v>
      </c>
      <c r="K559" s="24">
        <f t="shared" si="585"/>
        <v>1068.0999999999999</v>
      </c>
      <c r="L559" s="42">
        <f t="shared" si="578"/>
        <v>34237.199999999997</v>
      </c>
      <c r="M559" s="42">
        <f t="shared" si="579"/>
        <v>27069</v>
      </c>
      <c r="N559" s="42">
        <f t="shared" si="580"/>
        <v>27069</v>
      </c>
      <c r="O559" s="48">
        <f t="shared" ref="O559:P559" si="586">O560+O563</f>
        <v>0</v>
      </c>
      <c r="P559" s="48">
        <f t="shared" si="586"/>
        <v>0</v>
      </c>
      <c r="Q559" s="48">
        <f t="shared" ref="Q559" si="587">Q560+Q563</f>
        <v>0</v>
      </c>
      <c r="R559" s="45">
        <f t="shared" si="569"/>
        <v>34237.199999999997</v>
      </c>
      <c r="S559" s="45">
        <f t="shared" si="570"/>
        <v>27069</v>
      </c>
      <c r="T559" s="45">
        <f t="shared" si="571"/>
        <v>27069</v>
      </c>
      <c r="U559" s="48">
        <f t="shared" ref="U559" si="588">U560+U563</f>
        <v>0</v>
      </c>
    </row>
    <row r="560" spans="1:22" ht="31.5" x14ac:dyDescent="0.25">
      <c r="A560" s="20" t="s">
        <v>430</v>
      </c>
      <c r="B560" s="20" t="s">
        <v>6</v>
      </c>
      <c r="C560" s="20"/>
      <c r="D560" s="20"/>
      <c r="E560" s="23" t="s">
        <v>733</v>
      </c>
      <c r="F560" s="24">
        <f>F561</f>
        <v>27952.6</v>
      </c>
      <c r="G560" s="24">
        <f t="shared" ref="G560:U561" si="589">G561</f>
        <v>25492.7</v>
      </c>
      <c r="H560" s="24">
        <f t="shared" si="589"/>
        <v>25492.9</v>
      </c>
      <c r="I560" s="24">
        <f t="shared" si="589"/>
        <v>5776.6</v>
      </c>
      <c r="J560" s="24">
        <f t="shared" si="589"/>
        <v>1068.0999999999999</v>
      </c>
      <c r="K560" s="24">
        <f t="shared" si="589"/>
        <v>1068.0999999999999</v>
      </c>
      <c r="L560" s="42">
        <f t="shared" si="578"/>
        <v>33729.199999999997</v>
      </c>
      <c r="M560" s="42">
        <f t="shared" si="579"/>
        <v>26560.799999999999</v>
      </c>
      <c r="N560" s="42">
        <f t="shared" si="580"/>
        <v>26561</v>
      </c>
      <c r="O560" s="48">
        <f t="shared" si="589"/>
        <v>0</v>
      </c>
      <c r="P560" s="48">
        <f t="shared" si="589"/>
        <v>0</v>
      </c>
      <c r="Q560" s="48">
        <f t="shared" si="589"/>
        <v>0</v>
      </c>
      <c r="R560" s="45">
        <f t="shared" si="569"/>
        <v>33729.199999999997</v>
      </c>
      <c r="S560" s="45">
        <f t="shared" si="570"/>
        <v>26560.799999999999</v>
      </c>
      <c r="T560" s="45">
        <f t="shared" si="571"/>
        <v>26561</v>
      </c>
      <c r="U560" s="48">
        <f t="shared" si="589"/>
        <v>0</v>
      </c>
    </row>
    <row r="561" spans="1:22" ht="47.25" x14ac:dyDescent="0.25">
      <c r="A561" s="20" t="s">
        <v>430</v>
      </c>
      <c r="B561" s="20" t="s">
        <v>167</v>
      </c>
      <c r="C561" s="20"/>
      <c r="D561" s="20"/>
      <c r="E561" s="23" t="s">
        <v>734</v>
      </c>
      <c r="F561" s="24">
        <f>F562</f>
        <v>27952.6</v>
      </c>
      <c r="G561" s="24">
        <f t="shared" si="589"/>
        <v>25492.7</v>
      </c>
      <c r="H561" s="24">
        <f t="shared" si="589"/>
        <v>25492.9</v>
      </c>
      <c r="I561" s="24">
        <f t="shared" si="589"/>
        <v>5776.6</v>
      </c>
      <c r="J561" s="24">
        <f t="shared" si="589"/>
        <v>1068.0999999999999</v>
      </c>
      <c r="K561" s="24">
        <f t="shared" si="589"/>
        <v>1068.0999999999999</v>
      </c>
      <c r="L561" s="42">
        <f t="shared" si="578"/>
        <v>33729.199999999997</v>
      </c>
      <c r="M561" s="42">
        <f t="shared" si="579"/>
        <v>26560.799999999999</v>
      </c>
      <c r="N561" s="42">
        <f t="shared" si="580"/>
        <v>26561</v>
      </c>
      <c r="O561" s="48">
        <f t="shared" si="589"/>
        <v>0</v>
      </c>
      <c r="P561" s="48">
        <f t="shared" si="589"/>
        <v>0</v>
      </c>
      <c r="Q561" s="48">
        <f t="shared" si="589"/>
        <v>0</v>
      </c>
      <c r="R561" s="45">
        <f t="shared" si="569"/>
        <v>33729.199999999997</v>
      </c>
      <c r="S561" s="45">
        <f t="shared" si="570"/>
        <v>26560.799999999999</v>
      </c>
      <c r="T561" s="45">
        <f t="shared" si="571"/>
        <v>26561</v>
      </c>
      <c r="U561" s="48">
        <f t="shared" si="589"/>
        <v>0</v>
      </c>
    </row>
    <row r="562" spans="1:22" x14ac:dyDescent="0.25">
      <c r="A562" s="20" t="s">
        <v>430</v>
      </c>
      <c r="B562" s="20" t="s">
        <v>167</v>
      </c>
      <c r="C562" s="20" t="s">
        <v>10</v>
      </c>
      <c r="D562" s="20" t="s">
        <v>11</v>
      </c>
      <c r="E562" s="23" t="s">
        <v>757</v>
      </c>
      <c r="F562" s="24">
        <v>27952.6</v>
      </c>
      <c r="G562" s="24">
        <v>25492.7</v>
      </c>
      <c r="H562" s="24">
        <v>25492.9</v>
      </c>
      <c r="I562" s="24">
        <v>5776.6</v>
      </c>
      <c r="J562" s="24">
        <v>1068.0999999999999</v>
      </c>
      <c r="K562" s="24">
        <v>1068.0999999999999</v>
      </c>
      <c r="L562" s="42">
        <f t="shared" si="578"/>
        <v>33729.199999999997</v>
      </c>
      <c r="M562" s="42">
        <f t="shared" si="579"/>
        <v>26560.799999999999</v>
      </c>
      <c r="N562" s="42">
        <f t="shared" si="580"/>
        <v>26561</v>
      </c>
      <c r="O562" s="48"/>
      <c r="P562" s="48"/>
      <c r="Q562" s="48"/>
      <c r="R562" s="45">
        <f t="shared" si="569"/>
        <v>33729.199999999997</v>
      </c>
      <c r="S562" s="45">
        <f t="shared" si="570"/>
        <v>26560.799999999999</v>
      </c>
      <c r="T562" s="45">
        <f t="shared" si="571"/>
        <v>26561</v>
      </c>
      <c r="U562" s="48"/>
    </row>
    <row r="563" spans="1:22" x14ac:dyDescent="0.25">
      <c r="A563" s="20" t="s">
        <v>430</v>
      </c>
      <c r="B563" s="20" t="s">
        <v>7</v>
      </c>
      <c r="C563" s="20"/>
      <c r="D563" s="20"/>
      <c r="E563" s="23" t="s">
        <v>746</v>
      </c>
      <c r="F563" s="24">
        <f>F564</f>
        <v>508</v>
      </c>
      <c r="G563" s="24">
        <f t="shared" ref="G563:U564" si="590">G564</f>
        <v>508.2</v>
      </c>
      <c r="H563" s="24">
        <f t="shared" si="590"/>
        <v>508</v>
      </c>
      <c r="I563" s="24">
        <f t="shared" si="590"/>
        <v>0</v>
      </c>
      <c r="J563" s="24">
        <f t="shared" si="590"/>
        <v>0</v>
      </c>
      <c r="K563" s="24">
        <f t="shared" si="590"/>
        <v>0</v>
      </c>
      <c r="L563" s="42">
        <f t="shared" si="578"/>
        <v>508</v>
      </c>
      <c r="M563" s="42">
        <f t="shared" si="579"/>
        <v>508.2</v>
      </c>
      <c r="N563" s="42">
        <f t="shared" si="580"/>
        <v>508</v>
      </c>
      <c r="O563" s="48">
        <f t="shared" si="590"/>
        <v>0</v>
      </c>
      <c r="P563" s="48">
        <f t="shared" si="590"/>
        <v>0</v>
      </c>
      <c r="Q563" s="48">
        <f t="shared" si="590"/>
        <v>0</v>
      </c>
      <c r="R563" s="45">
        <f t="shared" si="569"/>
        <v>508</v>
      </c>
      <c r="S563" s="45">
        <f t="shared" si="570"/>
        <v>508.2</v>
      </c>
      <c r="T563" s="45">
        <f t="shared" si="571"/>
        <v>508</v>
      </c>
      <c r="U563" s="48">
        <f t="shared" si="590"/>
        <v>0</v>
      </c>
    </row>
    <row r="564" spans="1:22" x14ac:dyDescent="0.25">
      <c r="A564" s="20" t="s">
        <v>430</v>
      </c>
      <c r="B564" s="20" t="s">
        <v>215</v>
      </c>
      <c r="C564" s="20"/>
      <c r="D564" s="20"/>
      <c r="E564" s="23" t="s">
        <v>749</v>
      </c>
      <c r="F564" s="24">
        <f>F565</f>
        <v>508</v>
      </c>
      <c r="G564" s="24">
        <f t="shared" si="590"/>
        <v>508.2</v>
      </c>
      <c r="H564" s="24">
        <f t="shared" si="590"/>
        <v>508</v>
      </c>
      <c r="I564" s="24">
        <f t="shared" si="590"/>
        <v>0</v>
      </c>
      <c r="J564" s="24">
        <f t="shared" si="590"/>
        <v>0</v>
      </c>
      <c r="K564" s="24">
        <f t="shared" si="590"/>
        <v>0</v>
      </c>
      <c r="L564" s="42">
        <f t="shared" si="578"/>
        <v>508</v>
      </c>
      <c r="M564" s="42">
        <f t="shared" si="579"/>
        <v>508.2</v>
      </c>
      <c r="N564" s="42">
        <f t="shared" si="580"/>
        <v>508</v>
      </c>
      <c r="O564" s="48">
        <f t="shared" si="590"/>
        <v>0</v>
      </c>
      <c r="P564" s="48">
        <f t="shared" si="590"/>
        <v>0</v>
      </c>
      <c r="Q564" s="48">
        <f t="shared" si="590"/>
        <v>0</v>
      </c>
      <c r="R564" s="45">
        <f t="shared" si="569"/>
        <v>508</v>
      </c>
      <c r="S564" s="45">
        <f t="shared" si="570"/>
        <v>508.2</v>
      </c>
      <c r="T564" s="45">
        <f t="shared" si="571"/>
        <v>508</v>
      </c>
      <c r="U564" s="48">
        <f t="shared" si="590"/>
        <v>0</v>
      </c>
    </row>
    <row r="565" spans="1:22" x14ac:dyDescent="0.25">
      <c r="A565" s="20" t="s">
        <v>430</v>
      </c>
      <c r="B565" s="20" t="s">
        <v>215</v>
      </c>
      <c r="C565" s="20" t="s">
        <v>10</v>
      </c>
      <c r="D565" s="20" t="s">
        <v>11</v>
      </c>
      <c r="E565" s="23" t="s">
        <v>757</v>
      </c>
      <c r="F565" s="24">
        <v>508</v>
      </c>
      <c r="G565" s="24">
        <v>508.2</v>
      </c>
      <c r="H565" s="24">
        <v>508</v>
      </c>
      <c r="I565" s="24"/>
      <c r="J565" s="24"/>
      <c r="K565" s="24"/>
      <c r="L565" s="42">
        <f t="shared" si="578"/>
        <v>508</v>
      </c>
      <c r="M565" s="42">
        <f t="shared" si="579"/>
        <v>508.2</v>
      </c>
      <c r="N565" s="42">
        <f t="shared" si="580"/>
        <v>508</v>
      </c>
      <c r="O565" s="48"/>
      <c r="P565" s="48"/>
      <c r="Q565" s="48"/>
      <c r="R565" s="45">
        <f t="shared" si="569"/>
        <v>508</v>
      </c>
      <c r="S565" s="45">
        <f t="shared" si="570"/>
        <v>508.2</v>
      </c>
      <c r="T565" s="45">
        <f t="shared" si="571"/>
        <v>508</v>
      </c>
      <c r="U565" s="48"/>
    </row>
    <row r="566" spans="1:22" ht="47.25" x14ac:dyDescent="0.25">
      <c r="A566" s="20" t="s">
        <v>349</v>
      </c>
      <c r="B566" s="20"/>
      <c r="C566" s="20"/>
      <c r="D566" s="20"/>
      <c r="E566" s="43" t="s">
        <v>853</v>
      </c>
      <c r="F566" s="24">
        <f>F567+F570</f>
        <v>1111</v>
      </c>
      <c r="G566" s="24">
        <f t="shared" ref="G566:K566" si="591">G567+G570</f>
        <v>1111</v>
      </c>
      <c r="H566" s="24">
        <f t="shared" si="591"/>
        <v>1111</v>
      </c>
      <c r="I566" s="24">
        <f t="shared" si="591"/>
        <v>8457</v>
      </c>
      <c r="J566" s="24">
        <f t="shared" si="591"/>
        <v>7147</v>
      </c>
      <c r="K566" s="24">
        <f t="shared" si="591"/>
        <v>7147</v>
      </c>
      <c r="L566" s="42">
        <f t="shared" si="578"/>
        <v>9568</v>
      </c>
      <c r="M566" s="42">
        <f t="shared" si="579"/>
        <v>8258</v>
      </c>
      <c r="N566" s="42">
        <f t="shared" si="580"/>
        <v>8258</v>
      </c>
      <c r="O566" s="48">
        <f t="shared" ref="O566:P566" si="592">O567+O570</f>
        <v>0</v>
      </c>
      <c r="P566" s="48">
        <f t="shared" si="592"/>
        <v>0</v>
      </c>
      <c r="Q566" s="48">
        <f t="shared" ref="Q566" si="593">Q567+Q570</f>
        <v>0</v>
      </c>
      <c r="R566" s="45">
        <f t="shared" si="569"/>
        <v>9568</v>
      </c>
      <c r="S566" s="45">
        <f t="shared" si="570"/>
        <v>8258</v>
      </c>
      <c r="T566" s="45">
        <f t="shared" si="571"/>
        <v>8258</v>
      </c>
      <c r="U566" s="48">
        <f t="shared" ref="U566" si="594">U567+U570</f>
        <v>0</v>
      </c>
    </row>
    <row r="567" spans="1:22" ht="31.5" x14ac:dyDescent="0.25">
      <c r="A567" s="20" t="s">
        <v>349</v>
      </c>
      <c r="B567" s="20" t="s">
        <v>6</v>
      </c>
      <c r="C567" s="20"/>
      <c r="D567" s="20"/>
      <c r="E567" s="23" t="s">
        <v>733</v>
      </c>
      <c r="F567" s="24">
        <f>F568</f>
        <v>1090</v>
      </c>
      <c r="G567" s="24">
        <f t="shared" ref="G567:U568" si="595">G568</f>
        <v>1090</v>
      </c>
      <c r="H567" s="24">
        <f t="shared" si="595"/>
        <v>1090</v>
      </c>
      <c r="I567" s="24">
        <f t="shared" si="595"/>
        <v>7547</v>
      </c>
      <c r="J567" s="24">
        <f t="shared" si="595"/>
        <v>6237</v>
      </c>
      <c r="K567" s="24">
        <f t="shared" si="595"/>
        <v>6237</v>
      </c>
      <c r="L567" s="42">
        <f t="shared" si="578"/>
        <v>8637</v>
      </c>
      <c r="M567" s="42">
        <f t="shared" si="579"/>
        <v>7327</v>
      </c>
      <c r="N567" s="42">
        <f t="shared" si="580"/>
        <v>7327</v>
      </c>
      <c r="O567" s="48">
        <f t="shared" si="595"/>
        <v>0</v>
      </c>
      <c r="P567" s="48">
        <f t="shared" si="595"/>
        <v>0</v>
      </c>
      <c r="Q567" s="48">
        <f t="shared" si="595"/>
        <v>0</v>
      </c>
      <c r="R567" s="45">
        <f t="shared" si="569"/>
        <v>8637</v>
      </c>
      <c r="S567" s="45">
        <f t="shared" si="570"/>
        <v>7327</v>
      </c>
      <c r="T567" s="45">
        <f t="shared" si="571"/>
        <v>7327</v>
      </c>
      <c r="U567" s="48">
        <f t="shared" si="595"/>
        <v>0</v>
      </c>
    </row>
    <row r="568" spans="1:22" ht="47.25" x14ac:dyDescent="0.25">
      <c r="A568" s="20" t="s">
        <v>349</v>
      </c>
      <c r="B568" s="20" t="s">
        <v>167</v>
      </c>
      <c r="C568" s="20"/>
      <c r="D568" s="20"/>
      <c r="E568" s="23" t="s">
        <v>734</v>
      </c>
      <c r="F568" s="24">
        <f>F569</f>
        <v>1090</v>
      </c>
      <c r="G568" s="24">
        <f t="shared" si="595"/>
        <v>1090</v>
      </c>
      <c r="H568" s="24">
        <f t="shared" si="595"/>
        <v>1090</v>
      </c>
      <c r="I568" s="24">
        <f t="shared" si="595"/>
        <v>7547</v>
      </c>
      <c r="J568" s="24">
        <f t="shared" si="595"/>
        <v>6237</v>
      </c>
      <c r="K568" s="24">
        <f t="shared" si="595"/>
        <v>6237</v>
      </c>
      <c r="L568" s="42">
        <f t="shared" si="578"/>
        <v>8637</v>
      </c>
      <c r="M568" s="42">
        <f t="shared" si="579"/>
        <v>7327</v>
      </c>
      <c r="N568" s="42">
        <f t="shared" si="580"/>
        <v>7327</v>
      </c>
      <c r="O568" s="48">
        <f t="shared" si="595"/>
        <v>0</v>
      </c>
      <c r="P568" s="48">
        <f t="shared" si="595"/>
        <v>0</v>
      </c>
      <c r="Q568" s="48">
        <f t="shared" si="595"/>
        <v>0</v>
      </c>
      <c r="R568" s="45">
        <f t="shared" si="569"/>
        <v>8637</v>
      </c>
      <c r="S568" s="45">
        <f t="shared" si="570"/>
        <v>7327</v>
      </c>
      <c r="T568" s="45">
        <f t="shared" si="571"/>
        <v>7327</v>
      </c>
      <c r="U568" s="48">
        <f t="shared" si="595"/>
        <v>0</v>
      </c>
    </row>
    <row r="569" spans="1:22" x14ac:dyDescent="0.25">
      <c r="A569" s="20" t="s">
        <v>349</v>
      </c>
      <c r="B569" s="20">
        <v>240</v>
      </c>
      <c r="C569" s="20" t="s">
        <v>10</v>
      </c>
      <c r="D569" s="20" t="s">
        <v>11</v>
      </c>
      <c r="E569" s="23" t="s">
        <v>757</v>
      </c>
      <c r="F569" s="24">
        <v>1090</v>
      </c>
      <c r="G569" s="24">
        <v>1090</v>
      </c>
      <c r="H569" s="24">
        <v>1090</v>
      </c>
      <c r="I569" s="24">
        <f>233.3+233.3+233.3+233.3+233.3+233.3+233.3+5913.9</f>
        <v>7547</v>
      </c>
      <c r="J569" s="24">
        <f>50+50+50+50+50+50+50+5887</f>
        <v>6237</v>
      </c>
      <c r="K569" s="24">
        <f>50+50+50+50+50+50+50+5887</f>
        <v>6237</v>
      </c>
      <c r="L569" s="42">
        <f t="shared" si="578"/>
        <v>8637</v>
      </c>
      <c r="M569" s="42">
        <f t="shared" si="579"/>
        <v>7327</v>
      </c>
      <c r="N569" s="42">
        <f t="shared" si="580"/>
        <v>7327</v>
      </c>
      <c r="O569" s="48"/>
      <c r="P569" s="48"/>
      <c r="Q569" s="48"/>
      <c r="R569" s="45">
        <f t="shared" si="569"/>
        <v>8637</v>
      </c>
      <c r="S569" s="45">
        <f t="shared" si="570"/>
        <v>7327</v>
      </c>
      <c r="T569" s="45">
        <f t="shared" si="571"/>
        <v>7327</v>
      </c>
      <c r="U569" s="48"/>
    </row>
    <row r="570" spans="1:22" ht="47.25" x14ac:dyDescent="0.25">
      <c r="A570" s="20" t="s">
        <v>349</v>
      </c>
      <c r="B570" s="20" t="s">
        <v>55</v>
      </c>
      <c r="C570" s="20"/>
      <c r="D570" s="20"/>
      <c r="E570" s="39" t="s">
        <v>742</v>
      </c>
      <c r="F570" s="24">
        <f>F571</f>
        <v>21</v>
      </c>
      <c r="G570" s="24">
        <f t="shared" ref="G570:U571" si="596">G571</f>
        <v>21</v>
      </c>
      <c r="H570" s="24">
        <f t="shared" si="596"/>
        <v>21</v>
      </c>
      <c r="I570" s="24">
        <f t="shared" si="596"/>
        <v>910</v>
      </c>
      <c r="J570" s="24">
        <f t="shared" si="596"/>
        <v>910</v>
      </c>
      <c r="K570" s="24">
        <f t="shared" si="596"/>
        <v>910</v>
      </c>
      <c r="L570" s="42">
        <f t="shared" si="578"/>
        <v>931</v>
      </c>
      <c r="M570" s="42">
        <f t="shared" si="579"/>
        <v>931</v>
      </c>
      <c r="N570" s="42">
        <f t="shared" si="580"/>
        <v>931</v>
      </c>
      <c r="O570" s="48">
        <f t="shared" si="596"/>
        <v>0</v>
      </c>
      <c r="P570" s="48">
        <f t="shared" si="596"/>
        <v>0</v>
      </c>
      <c r="Q570" s="48">
        <f t="shared" si="596"/>
        <v>0</v>
      </c>
      <c r="R570" s="45">
        <f t="shared" si="569"/>
        <v>931</v>
      </c>
      <c r="S570" s="45">
        <f t="shared" si="570"/>
        <v>931</v>
      </c>
      <c r="T570" s="45">
        <f t="shared" si="571"/>
        <v>931</v>
      </c>
      <c r="U570" s="48">
        <f t="shared" si="596"/>
        <v>0</v>
      </c>
    </row>
    <row r="571" spans="1:22" ht="47.25" x14ac:dyDescent="0.25">
      <c r="A571" s="20" t="s">
        <v>349</v>
      </c>
      <c r="B571" s="20" t="s">
        <v>216</v>
      </c>
      <c r="C571" s="20"/>
      <c r="D571" s="20"/>
      <c r="E571" s="23" t="s">
        <v>745</v>
      </c>
      <c r="F571" s="24">
        <f>F572</f>
        <v>21</v>
      </c>
      <c r="G571" s="24">
        <f t="shared" si="596"/>
        <v>21</v>
      </c>
      <c r="H571" s="24">
        <f t="shared" si="596"/>
        <v>21</v>
      </c>
      <c r="I571" s="24">
        <f t="shared" si="596"/>
        <v>910</v>
      </c>
      <c r="J571" s="24">
        <f t="shared" si="596"/>
        <v>910</v>
      </c>
      <c r="K571" s="24">
        <f t="shared" si="596"/>
        <v>910</v>
      </c>
      <c r="L571" s="42">
        <f t="shared" si="578"/>
        <v>931</v>
      </c>
      <c r="M571" s="42">
        <f t="shared" si="579"/>
        <v>931</v>
      </c>
      <c r="N571" s="42">
        <f t="shared" si="580"/>
        <v>931</v>
      </c>
      <c r="O571" s="48">
        <f t="shared" si="596"/>
        <v>0</v>
      </c>
      <c r="P571" s="48">
        <f t="shared" si="596"/>
        <v>0</v>
      </c>
      <c r="Q571" s="48">
        <f t="shared" si="596"/>
        <v>0</v>
      </c>
      <c r="R571" s="45">
        <f t="shared" si="569"/>
        <v>931</v>
      </c>
      <c r="S571" s="45">
        <f t="shared" si="570"/>
        <v>931</v>
      </c>
      <c r="T571" s="45">
        <f t="shared" si="571"/>
        <v>931</v>
      </c>
      <c r="U571" s="48">
        <f t="shared" si="596"/>
        <v>0</v>
      </c>
    </row>
    <row r="572" spans="1:22" x14ac:dyDescent="0.25">
      <c r="A572" s="20" t="s">
        <v>349</v>
      </c>
      <c r="B572" s="20">
        <v>630</v>
      </c>
      <c r="C572" s="20" t="s">
        <v>10</v>
      </c>
      <c r="D572" s="20" t="s">
        <v>11</v>
      </c>
      <c r="E572" s="23" t="s">
        <v>757</v>
      </c>
      <c r="F572" s="24">
        <v>21</v>
      </c>
      <c r="G572" s="24">
        <v>21</v>
      </c>
      <c r="H572" s="24">
        <v>21</v>
      </c>
      <c r="I572" s="24">
        <v>910</v>
      </c>
      <c r="J572" s="24">
        <v>910</v>
      </c>
      <c r="K572" s="24">
        <v>910</v>
      </c>
      <c r="L572" s="42">
        <f t="shared" si="578"/>
        <v>931</v>
      </c>
      <c r="M572" s="42">
        <f t="shared" si="579"/>
        <v>931</v>
      </c>
      <c r="N572" s="42">
        <f t="shared" si="580"/>
        <v>931</v>
      </c>
      <c r="O572" s="48"/>
      <c r="P572" s="48"/>
      <c r="Q572" s="48"/>
      <c r="R572" s="45">
        <f t="shared" si="569"/>
        <v>931</v>
      </c>
      <c r="S572" s="45">
        <f t="shared" si="570"/>
        <v>931</v>
      </c>
      <c r="T572" s="45">
        <f t="shared" si="571"/>
        <v>931</v>
      </c>
      <c r="U572" s="48"/>
    </row>
    <row r="573" spans="1:22" ht="94.5" hidden="1" x14ac:dyDescent="0.25">
      <c r="A573" s="20" t="s">
        <v>170</v>
      </c>
      <c r="B573" s="20"/>
      <c r="C573" s="20"/>
      <c r="D573" s="20"/>
      <c r="E573" s="23" t="s">
        <v>513</v>
      </c>
      <c r="F573" s="24">
        <f>F574+F577</f>
        <v>6577</v>
      </c>
      <c r="G573" s="24">
        <f t="shared" ref="G573:K573" si="597">G574+G577</f>
        <v>6577</v>
      </c>
      <c r="H573" s="24">
        <f t="shared" si="597"/>
        <v>6577</v>
      </c>
      <c r="I573" s="24">
        <f t="shared" si="597"/>
        <v>-6577</v>
      </c>
      <c r="J573" s="24">
        <f t="shared" si="597"/>
        <v>-6577</v>
      </c>
      <c r="K573" s="24">
        <f t="shared" si="597"/>
        <v>-6577</v>
      </c>
      <c r="L573" s="42">
        <f t="shared" si="578"/>
        <v>0</v>
      </c>
      <c r="M573" s="42">
        <f t="shared" si="579"/>
        <v>0</v>
      </c>
      <c r="N573" s="42">
        <f t="shared" si="580"/>
        <v>0</v>
      </c>
      <c r="O573" s="48">
        <f t="shared" ref="O573:P573" si="598">O574+O577</f>
        <v>0</v>
      </c>
      <c r="P573" s="48">
        <f t="shared" si="598"/>
        <v>0</v>
      </c>
      <c r="Q573" s="48">
        <f t="shared" ref="Q573" si="599">Q574+Q577</f>
        <v>0</v>
      </c>
      <c r="R573" s="45">
        <f t="shared" si="569"/>
        <v>0</v>
      </c>
      <c r="S573" s="45">
        <f t="shared" si="570"/>
        <v>0</v>
      </c>
      <c r="T573" s="45">
        <f t="shared" si="571"/>
        <v>0</v>
      </c>
      <c r="U573" s="48">
        <f t="shared" ref="U573" si="600">U574+U577</f>
        <v>0</v>
      </c>
      <c r="V573" s="5">
        <v>0</v>
      </c>
    </row>
    <row r="574" spans="1:22" ht="31.5" hidden="1" x14ac:dyDescent="0.25">
      <c r="A574" s="20" t="s">
        <v>170</v>
      </c>
      <c r="B574" s="20" t="s">
        <v>6</v>
      </c>
      <c r="C574" s="20"/>
      <c r="D574" s="20"/>
      <c r="E574" s="23" t="s">
        <v>733</v>
      </c>
      <c r="F574" s="24">
        <f>F575</f>
        <v>6377</v>
      </c>
      <c r="G574" s="24">
        <f t="shared" ref="G574:U575" si="601">G575</f>
        <v>6377</v>
      </c>
      <c r="H574" s="24">
        <f t="shared" si="601"/>
        <v>6377</v>
      </c>
      <c r="I574" s="24">
        <f t="shared" si="601"/>
        <v>-6377</v>
      </c>
      <c r="J574" s="24">
        <f t="shared" si="601"/>
        <v>-6377</v>
      </c>
      <c r="K574" s="24">
        <f t="shared" si="601"/>
        <v>-6377</v>
      </c>
      <c r="L574" s="42">
        <f t="shared" si="578"/>
        <v>0</v>
      </c>
      <c r="M574" s="42">
        <f t="shared" si="579"/>
        <v>0</v>
      </c>
      <c r="N574" s="42">
        <f t="shared" si="580"/>
        <v>0</v>
      </c>
      <c r="O574" s="48">
        <f t="shared" si="601"/>
        <v>0</v>
      </c>
      <c r="P574" s="48">
        <f t="shared" si="601"/>
        <v>0</v>
      </c>
      <c r="Q574" s="48">
        <f t="shared" si="601"/>
        <v>0</v>
      </c>
      <c r="R574" s="45">
        <f t="shared" si="569"/>
        <v>0</v>
      </c>
      <c r="S574" s="45">
        <f t="shared" si="570"/>
        <v>0</v>
      </c>
      <c r="T574" s="45">
        <f t="shared" si="571"/>
        <v>0</v>
      </c>
      <c r="U574" s="48">
        <f t="shared" si="601"/>
        <v>0</v>
      </c>
      <c r="V574" s="5">
        <v>0</v>
      </c>
    </row>
    <row r="575" spans="1:22" ht="47.25" hidden="1" x14ac:dyDescent="0.25">
      <c r="A575" s="20" t="s">
        <v>170</v>
      </c>
      <c r="B575" s="20" t="s">
        <v>167</v>
      </c>
      <c r="C575" s="20"/>
      <c r="D575" s="20"/>
      <c r="E575" s="23" t="s">
        <v>734</v>
      </c>
      <c r="F575" s="24">
        <f>F576</f>
        <v>6377</v>
      </c>
      <c r="G575" s="24">
        <f t="shared" si="601"/>
        <v>6377</v>
      </c>
      <c r="H575" s="24">
        <f t="shared" si="601"/>
        <v>6377</v>
      </c>
      <c r="I575" s="24">
        <f t="shared" si="601"/>
        <v>-6377</v>
      </c>
      <c r="J575" s="24">
        <f t="shared" si="601"/>
        <v>-6377</v>
      </c>
      <c r="K575" s="24">
        <f t="shared" si="601"/>
        <v>-6377</v>
      </c>
      <c r="L575" s="42">
        <f t="shared" si="578"/>
        <v>0</v>
      </c>
      <c r="M575" s="42">
        <f t="shared" si="579"/>
        <v>0</v>
      </c>
      <c r="N575" s="42">
        <f t="shared" si="580"/>
        <v>0</v>
      </c>
      <c r="O575" s="48">
        <f t="shared" si="601"/>
        <v>0</v>
      </c>
      <c r="P575" s="48">
        <f t="shared" si="601"/>
        <v>0</v>
      </c>
      <c r="Q575" s="48">
        <f t="shared" si="601"/>
        <v>0</v>
      </c>
      <c r="R575" s="45">
        <f t="shared" si="569"/>
        <v>0</v>
      </c>
      <c r="S575" s="45">
        <f t="shared" si="570"/>
        <v>0</v>
      </c>
      <c r="T575" s="45">
        <f t="shared" si="571"/>
        <v>0</v>
      </c>
      <c r="U575" s="48">
        <f t="shared" si="601"/>
        <v>0</v>
      </c>
      <c r="V575" s="5">
        <v>0</v>
      </c>
    </row>
    <row r="576" spans="1:22" hidden="1" x14ac:dyDescent="0.25">
      <c r="A576" s="20" t="s">
        <v>170</v>
      </c>
      <c r="B576" s="20">
        <v>240</v>
      </c>
      <c r="C576" s="20" t="s">
        <v>10</v>
      </c>
      <c r="D576" s="20" t="s">
        <v>11</v>
      </c>
      <c r="E576" s="23" t="s">
        <v>757</v>
      </c>
      <c r="F576" s="24">
        <v>6377</v>
      </c>
      <c r="G576" s="24">
        <v>6377</v>
      </c>
      <c r="H576" s="24">
        <v>6377</v>
      </c>
      <c r="I576" s="24">
        <f>-50-50-50-50-50-50-50-6027</f>
        <v>-6377</v>
      </c>
      <c r="J576" s="24">
        <f>-50-50-50-50-50-50-50-6027</f>
        <v>-6377</v>
      </c>
      <c r="K576" s="24">
        <f>-50-50-50-50-50-50-50-6027</f>
        <v>-6377</v>
      </c>
      <c r="L576" s="42">
        <f t="shared" si="578"/>
        <v>0</v>
      </c>
      <c r="M576" s="42">
        <f t="shared" si="579"/>
        <v>0</v>
      </c>
      <c r="N576" s="42">
        <f t="shared" si="580"/>
        <v>0</v>
      </c>
      <c r="O576" s="48"/>
      <c r="P576" s="48"/>
      <c r="Q576" s="48"/>
      <c r="R576" s="45">
        <f t="shared" si="569"/>
        <v>0</v>
      </c>
      <c r="S576" s="45">
        <f t="shared" si="570"/>
        <v>0</v>
      </c>
      <c r="T576" s="45">
        <f t="shared" si="571"/>
        <v>0</v>
      </c>
      <c r="U576" s="48"/>
      <c r="V576" s="5">
        <v>0</v>
      </c>
    </row>
    <row r="577" spans="1:22" ht="47.25" hidden="1" x14ac:dyDescent="0.25">
      <c r="A577" s="20" t="s">
        <v>170</v>
      </c>
      <c r="B577" s="20" t="s">
        <v>55</v>
      </c>
      <c r="C577" s="20"/>
      <c r="D577" s="20"/>
      <c r="E577" s="39" t="s">
        <v>742</v>
      </c>
      <c r="F577" s="24">
        <f>F578</f>
        <v>200</v>
      </c>
      <c r="G577" s="24">
        <f t="shared" ref="G577:U578" si="602">G578</f>
        <v>200</v>
      </c>
      <c r="H577" s="24">
        <f t="shared" si="602"/>
        <v>200</v>
      </c>
      <c r="I577" s="24">
        <f t="shared" si="602"/>
        <v>-200</v>
      </c>
      <c r="J577" s="24">
        <f t="shared" si="602"/>
        <v>-200</v>
      </c>
      <c r="K577" s="24">
        <f t="shared" si="602"/>
        <v>-200</v>
      </c>
      <c r="L577" s="42">
        <f t="shared" si="578"/>
        <v>0</v>
      </c>
      <c r="M577" s="42">
        <f t="shared" si="579"/>
        <v>0</v>
      </c>
      <c r="N577" s="42">
        <f t="shared" si="580"/>
        <v>0</v>
      </c>
      <c r="O577" s="48">
        <f t="shared" si="602"/>
        <v>0</v>
      </c>
      <c r="P577" s="48">
        <f t="shared" si="602"/>
        <v>0</v>
      </c>
      <c r="Q577" s="48">
        <f t="shared" si="602"/>
        <v>0</v>
      </c>
      <c r="R577" s="45">
        <f t="shared" si="569"/>
        <v>0</v>
      </c>
      <c r="S577" s="45">
        <f t="shared" si="570"/>
        <v>0</v>
      </c>
      <c r="T577" s="45">
        <f t="shared" si="571"/>
        <v>0</v>
      </c>
      <c r="U577" s="48">
        <f t="shared" si="602"/>
        <v>0</v>
      </c>
      <c r="V577" s="5">
        <v>0</v>
      </c>
    </row>
    <row r="578" spans="1:22" ht="47.25" hidden="1" x14ac:dyDescent="0.25">
      <c r="A578" s="20" t="s">
        <v>170</v>
      </c>
      <c r="B578" s="20" t="s">
        <v>216</v>
      </c>
      <c r="C578" s="20"/>
      <c r="D578" s="20"/>
      <c r="E578" s="23" t="s">
        <v>745</v>
      </c>
      <c r="F578" s="24">
        <f>F579</f>
        <v>200</v>
      </c>
      <c r="G578" s="24">
        <f t="shared" si="602"/>
        <v>200</v>
      </c>
      <c r="H578" s="24">
        <f t="shared" si="602"/>
        <v>200</v>
      </c>
      <c r="I578" s="24">
        <f t="shared" si="602"/>
        <v>-200</v>
      </c>
      <c r="J578" s="24">
        <f t="shared" si="602"/>
        <v>-200</v>
      </c>
      <c r="K578" s="24">
        <f t="shared" si="602"/>
        <v>-200</v>
      </c>
      <c r="L578" s="42">
        <f t="shared" si="578"/>
        <v>0</v>
      </c>
      <c r="M578" s="42">
        <f t="shared" si="579"/>
        <v>0</v>
      </c>
      <c r="N578" s="42">
        <f t="shared" si="580"/>
        <v>0</v>
      </c>
      <c r="O578" s="48">
        <f t="shared" si="602"/>
        <v>0</v>
      </c>
      <c r="P578" s="48">
        <f t="shared" si="602"/>
        <v>0</v>
      </c>
      <c r="Q578" s="48">
        <f t="shared" si="602"/>
        <v>0</v>
      </c>
      <c r="R578" s="45">
        <f t="shared" si="569"/>
        <v>0</v>
      </c>
      <c r="S578" s="45">
        <f t="shared" si="570"/>
        <v>0</v>
      </c>
      <c r="T578" s="45">
        <f t="shared" si="571"/>
        <v>0</v>
      </c>
      <c r="U578" s="48">
        <f t="shared" si="602"/>
        <v>0</v>
      </c>
      <c r="V578" s="5">
        <v>0</v>
      </c>
    </row>
    <row r="579" spans="1:22" hidden="1" x14ac:dyDescent="0.25">
      <c r="A579" s="20" t="s">
        <v>170</v>
      </c>
      <c r="B579" s="20">
        <v>630</v>
      </c>
      <c r="C579" s="20" t="s">
        <v>10</v>
      </c>
      <c r="D579" s="20" t="s">
        <v>11</v>
      </c>
      <c r="E579" s="23" t="s">
        <v>757</v>
      </c>
      <c r="F579" s="24">
        <v>200</v>
      </c>
      <c r="G579" s="24">
        <v>200</v>
      </c>
      <c r="H579" s="24">
        <v>200</v>
      </c>
      <c r="I579" s="24">
        <v>-200</v>
      </c>
      <c r="J579" s="24">
        <v>-200</v>
      </c>
      <c r="K579" s="24">
        <v>-200</v>
      </c>
      <c r="L579" s="42">
        <f t="shared" si="578"/>
        <v>0</v>
      </c>
      <c r="M579" s="42">
        <f t="shared" si="579"/>
        <v>0</v>
      </c>
      <c r="N579" s="42">
        <f t="shared" si="580"/>
        <v>0</v>
      </c>
      <c r="O579" s="48"/>
      <c r="P579" s="48"/>
      <c r="Q579" s="48"/>
      <c r="R579" s="45">
        <f t="shared" si="569"/>
        <v>0</v>
      </c>
      <c r="S579" s="45">
        <f t="shared" si="570"/>
        <v>0</v>
      </c>
      <c r="T579" s="45">
        <f t="shared" si="571"/>
        <v>0</v>
      </c>
      <c r="U579" s="48"/>
      <c r="V579" s="5">
        <v>0</v>
      </c>
    </row>
    <row r="580" spans="1:22" s="8" customFormat="1" ht="31.5" x14ac:dyDescent="0.25">
      <c r="A580" s="1" t="s">
        <v>112</v>
      </c>
      <c r="B580" s="1"/>
      <c r="C580" s="1"/>
      <c r="D580" s="1"/>
      <c r="E580" s="2" t="s">
        <v>514</v>
      </c>
      <c r="F580" s="3">
        <f>F581+F597</f>
        <v>209879.80000000005</v>
      </c>
      <c r="G580" s="3">
        <f t="shared" ref="G580:K580" si="603">G581+G597</f>
        <v>211737.59999999998</v>
      </c>
      <c r="H580" s="3">
        <f t="shared" si="603"/>
        <v>212883.59999999998</v>
      </c>
      <c r="I580" s="3">
        <f t="shared" si="603"/>
        <v>0</v>
      </c>
      <c r="J580" s="3">
        <f t="shared" si="603"/>
        <v>0</v>
      </c>
      <c r="K580" s="3">
        <f t="shared" si="603"/>
        <v>0</v>
      </c>
      <c r="L580" s="42">
        <f t="shared" si="578"/>
        <v>209879.80000000005</v>
      </c>
      <c r="M580" s="42">
        <f t="shared" si="579"/>
        <v>211737.59999999998</v>
      </c>
      <c r="N580" s="42">
        <f t="shared" si="580"/>
        <v>212883.59999999998</v>
      </c>
      <c r="O580" s="50">
        <f t="shared" ref="O580:P580" si="604">O581+O597</f>
        <v>-499.29999999999995</v>
      </c>
      <c r="P580" s="50">
        <f t="shared" si="604"/>
        <v>-499.29999999999995</v>
      </c>
      <c r="Q580" s="50">
        <f t="shared" ref="Q580" si="605">Q581+Q597</f>
        <v>-499.29999999999995</v>
      </c>
      <c r="R580" s="53">
        <f t="shared" si="569"/>
        <v>209380.50000000006</v>
      </c>
      <c r="S580" s="45">
        <f t="shared" si="570"/>
        <v>211238.3</v>
      </c>
      <c r="T580" s="45">
        <f t="shared" si="571"/>
        <v>212384.3</v>
      </c>
      <c r="U580" s="50">
        <f t="shared" ref="U580" si="606">U581+U597</f>
        <v>0</v>
      </c>
    </row>
    <row r="581" spans="1:22" s="28" customFormat="1" ht="31.5" x14ac:dyDescent="0.25">
      <c r="A581" s="25" t="s">
        <v>165</v>
      </c>
      <c r="B581" s="25"/>
      <c r="C581" s="25"/>
      <c r="D581" s="25"/>
      <c r="E581" s="26" t="s">
        <v>816</v>
      </c>
      <c r="F581" s="27">
        <f>F582+F586+F593</f>
        <v>9868.2000000000007</v>
      </c>
      <c r="G581" s="27">
        <f t="shared" ref="G581:K581" si="607">G582+G586+G593</f>
        <v>9886.9000000000015</v>
      </c>
      <c r="H581" s="27">
        <f t="shared" si="607"/>
        <v>9886.9000000000015</v>
      </c>
      <c r="I581" s="27">
        <f t="shared" si="607"/>
        <v>0</v>
      </c>
      <c r="J581" s="27">
        <f t="shared" si="607"/>
        <v>0</v>
      </c>
      <c r="K581" s="27">
        <f t="shared" si="607"/>
        <v>0</v>
      </c>
      <c r="L581" s="42">
        <f t="shared" si="578"/>
        <v>9868.2000000000007</v>
      </c>
      <c r="M581" s="42">
        <f t="shared" si="579"/>
        <v>9886.9000000000015</v>
      </c>
      <c r="N581" s="42">
        <f t="shared" si="580"/>
        <v>9886.9000000000015</v>
      </c>
      <c r="O581" s="49">
        <f t="shared" ref="O581:P581" si="608">O582+O586+O593</f>
        <v>0</v>
      </c>
      <c r="P581" s="49">
        <f t="shared" si="608"/>
        <v>0</v>
      </c>
      <c r="Q581" s="49">
        <f t="shared" ref="Q581" si="609">Q582+Q586+Q593</f>
        <v>0</v>
      </c>
      <c r="R581" s="55">
        <f t="shared" si="569"/>
        <v>9868.2000000000007</v>
      </c>
      <c r="S581" s="45">
        <f t="shared" si="570"/>
        <v>9886.9000000000015</v>
      </c>
      <c r="T581" s="45">
        <f t="shared" si="571"/>
        <v>9886.9000000000015</v>
      </c>
      <c r="U581" s="49">
        <f t="shared" ref="U581" si="610">U582+U586+U593</f>
        <v>0</v>
      </c>
    </row>
    <row r="582" spans="1:22" ht="78.75" x14ac:dyDescent="0.25">
      <c r="A582" s="20" t="s">
        <v>151</v>
      </c>
      <c r="B582" s="20"/>
      <c r="C582" s="20"/>
      <c r="D582" s="20"/>
      <c r="E582" s="23" t="s">
        <v>434</v>
      </c>
      <c r="F582" s="24">
        <f>F583</f>
        <v>2705.9</v>
      </c>
      <c r="G582" s="24">
        <f t="shared" ref="G582:U584" si="611">G583</f>
        <v>2724.6000000000004</v>
      </c>
      <c r="H582" s="24">
        <f t="shared" si="611"/>
        <v>2724.6000000000004</v>
      </c>
      <c r="I582" s="24">
        <f t="shared" si="611"/>
        <v>0</v>
      </c>
      <c r="J582" s="24">
        <f t="shared" si="611"/>
        <v>0</v>
      </c>
      <c r="K582" s="24">
        <f t="shared" si="611"/>
        <v>0</v>
      </c>
      <c r="L582" s="42">
        <f t="shared" si="578"/>
        <v>2705.9</v>
      </c>
      <c r="M582" s="42">
        <f t="shared" si="579"/>
        <v>2724.6000000000004</v>
      </c>
      <c r="N582" s="42">
        <f t="shared" si="580"/>
        <v>2724.6000000000004</v>
      </c>
      <c r="O582" s="48">
        <f t="shared" si="611"/>
        <v>0</v>
      </c>
      <c r="P582" s="48">
        <f t="shared" si="611"/>
        <v>0</v>
      </c>
      <c r="Q582" s="48">
        <f t="shared" si="611"/>
        <v>0</v>
      </c>
      <c r="R582" s="45">
        <f t="shared" si="569"/>
        <v>2705.9</v>
      </c>
      <c r="S582" s="45">
        <f t="shared" si="570"/>
        <v>2724.6000000000004</v>
      </c>
      <c r="T582" s="45">
        <f t="shared" si="571"/>
        <v>2724.6000000000004</v>
      </c>
      <c r="U582" s="48">
        <f t="shared" si="611"/>
        <v>0</v>
      </c>
    </row>
    <row r="583" spans="1:22" ht="47.25" x14ac:dyDescent="0.25">
      <c r="A583" s="20" t="s">
        <v>151</v>
      </c>
      <c r="B583" s="20" t="s">
        <v>55</v>
      </c>
      <c r="C583" s="20"/>
      <c r="D583" s="20"/>
      <c r="E583" s="39" t="s">
        <v>742</v>
      </c>
      <c r="F583" s="24">
        <f>F584</f>
        <v>2705.9</v>
      </c>
      <c r="G583" s="24">
        <f t="shared" si="611"/>
        <v>2724.6000000000004</v>
      </c>
      <c r="H583" s="24">
        <f t="shared" si="611"/>
        <v>2724.6000000000004</v>
      </c>
      <c r="I583" s="24">
        <f t="shared" si="611"/>
        <v>0</v>
      </c>
      <c r="J583" s="24">
        <f t="shared" si="611"/>
        <v>0</v>
      </c>
      <c r="K583" s="24">
        <f t="shared" si="611"/>
        <v>0</v>
      </c>
      <c r="L583" s="42">
        <f t="shared" si="578"/>
        <v>2705.9</v>
      </c>
      <c r="M583" s="42">
        <f t="shared" si="579"/>
        <v>2724.6000000000004</v>
      </c>
      <c r="N583" s="42">
        <f t="shared" si="580"/>
        <v>2724.6000000000004</v>
      </c>
      <c r="O583" s="48">
        <f t="shared" si="611"/>
        <v>0</v>
      </c>
      <c r="P583" s="48">
        <f t="shared" si="611"/>
        <v>0</v>
      </c>
      <c r="Q583" s="48">
        <f t="shared" si="611"/>
        <v>0</v>
      </c>
      <c r="R583" s="45">
        <f t="shared" si="569"/>
        <v>2705.9</v>
      </c>
      <c r="S583" s="45">
        <f t="shared" si="570"/>
        <v>2724.6000000000004</v>
      </c>
      <c r="T583" s="45">
        <f t="shared" si="571"/>
        <v>2724.6000000000004</v>
      </c>
      <c r="U583" s="48">
        <f t="shared" si="611"/>
        <v>0</v>
      </c>
    </row>
    <row r="584" spans="1:22" x14ac:dyDescent="0.25">
      <c r="A584" s="20" t="s">
        <v>151</v>
      </c>
      <c r="B584" s="20" t="s">
        <v>419</v>
      </c>
      <c r="C584" s="20"/>
      <c r="D584" s="20"/>
      <c r="E584" s="39" t="s">
        <v>743</v>
      </c>
      <c r="F584" s="24">
        <f>F585</f>
        <v>2705.9</v>
      </c>
      <c r="G584" s="24">
        <f t="shared" si="611"/>
        <v>2724.6000000000004</v>
      </c>
      <c r="H584" s="24">
        <f t="shared" si="611"/>
        <v>2724.6000000000004</v>
      </c>
      <c r="I584" s="24">
        <f t="shared" si="611"/>
        <v>0</v>
      </c>
      <c r="J584" s="24">
        <f t="shared" si="611"/>
        <v>0</v>
      </c>
      <c r="K584" s="24">
        <f t="shared" si="611"/>
        <v>0</v>
      </c>
      <c r="L584" s="42">
        <f t="shared" si="578"/>
        <v>2705.9</v>
      </c>
      <c r="M584" s="42">
        <f t="shared" si="579"/>
        <v>2724.6000000000004</v>
      </c>
      <c r="N584" s="42">
        <f t="shared" si="580"/>
        <v>2724.6000000000004</v>
      </c>
      <c r="O584" s="48">
        <f t="shared" si="611"/>
        <v>0</v>
      </c>
      <c r="P584" s="48">
        <f t="shared" si="611"/>
        <v>0</v>
      </c>
      <c r="Q584" s="48">
        <f t="shared" si="611"/>
        <v>0</v>
      </c>
      <c r="R584" s="45">
        <f t="shared" si="569"/>
        <v>2705.9</v>
      </c>
      <c r="S584" s="45">
        <f t="shared" si="570"/>
        <v>2724.6000000000004</v>
      </c>
      <c r="T584" s="45">
        <f t="shared" si="571"/>
        <v>2724.6000000000004</v>
      </c>
      <c r="U584" s="48">
        <f t="shared" si="611"/>
        <v>0</v>
      </c>
    </row>
    <row r="585" spans="1:22" x14ac:dyDescent="0.25">
      <c r="A585" s="20" t="s">
        <v>151</v>
      </c>
      <c r="B585" s="20">
        <v>610</v>
      </c>
      <c r="C585" s="20" t="s">
        <v>12</v>
      </c>
      <c r="D585" s="20" t="s">
        <v>71</v>
      </c>
      <c r="E585" s="23" t="s">
        <v>773</v>
      </c>
      <c r="F585" s="24">
        <v>2705.9</v>
      </c>
      <c r="G585" s="24">
        <v>2724.6000000000004</v>
      </c>
      <c r="H585" s="24">
        <v>2724.6000000000004</v>
      </c>
      <c r="I585" s="24"/>
      <c r="J585" s="24"/>
      <c r="K585" s="24"/>
      <c r="L585" s="42">
        <f t="shared" si="578"/>
        <v>2705.9</v>
      </c>
      <c r="M585" s="42">
        <f t="shared" si="579"/>
        <v>2724.6000000000004</v>
      </c>
      <c r="N585" s="42">
        <f t="shared" si="580"/>
        <v>2724.6000000000004</v>
      </c>
      <c r="O585" s="48"/>
      <c r="P585" s="48"/>
      <c r="Q585" s="48"/>
      <c r="R585" s="45">
        <f t="shared" si="569"/>
        <v>2705.9</v>
      </c>
      <c r="S585" s="45">
        <f t="shared" si="570"/>
        <v>2724.6000000000004</v>
      </c>
      <c r="T585" s="45">
        <f t="shared" si="571"/>
        <v>2724.6000000000004</v>
      </c>
      <c r="U585" s="48"/>
    </row>
    <row r="586" spans="1:22" ht="31.5" x14ac:dyDescent="0.25">
      <c r="A586" s="20" t="s">
        <v>344</v>
      </c>
      <c r="B586" s="20"/>
      <c r="C586" s="20"/>
      <c r="D586" s="20"/>
      <c r="E586" s="23" t="s">
        <v>515</v>
      </c>
      <c r="F586" s="24">
        <f>F587+F590</f>
        <v>4939</v>
      </c>
      <c r="G586" s="24">
        <f t="shared" ref="G586:K586" si="612">G587+G590</f>
        <v>4939</v>
      </c>
      <c r="H586" s="24">
        <f t="shared" si="612"/>
        <v>4939</v>
      </c>
      <c r="I586" s="24">
        <f t="shared" si="612"/>
        <v>0</v>
      </c>
      <c r="J586" s="24">
        <f t="shared" si="612"/>
        <v>0</v>
      </c>
      <c r="K586" s="24">
        <f t="shared" si="612"/>
        <v>0</v>
      </c>
      <c r="L586" s="42">
        <f t="shared" si="578"/>
        <v>4939</v>
      </c>
      <c r="M586" s="42">
        <f t="shared" si="579"/>
        <v>4939</v>
      </c>
      <c r="N586" s="42">
        <f t="shared" si="580"/>
        <v>4939</v>
      </c>
      <c r="O586" s="48">
        <f t="shared" ref="O586:P586" si="613">O587+O590</f>
        <v>0</v>
      </c>
      <c r="P586" s="48">
        <f t="shared" si="613"/>
        <v>0</v>
      </c>
      <c r="Q586" s="48">
        <f t="shared" ref="Q586" si="614">Q587+Q590</f>
        <v>0</v>
      </c>
      <c r="R586" s="45">
        <f t="shared" si="569"/>
        <v>4939</v>
      </c>
      <c r="S586" s="45">
        <f t="shared" si="570"/>
        <v>4939</v>
      </c>
      <c r="T586" s="45">
        <f t="shared" si="571"/>
        <v>4939</v>
      </c>
      <c r="U586" s="48">
        <f t="shared" ref="U586" si="615">U587+U590</f>
        <v>0</v>
      </c>
    </row>
    <row r="587" spans="1:22" ht="31.5" x14ac:dyDescent="0.25">
      <c r="A587" s="20" t="s">
        <v>344</v>
      </c>
      <c r="B587" s="20" t="s">
        <v>6</v>
      </c>
      <c r="C587" s="20"/>
      <c r="D587" s="20"/>
      <c r="E587" s="23" t="s">
        <v>733</v>
      </c>
      <c r="F587" s="24">
        <f>F588</f>
        <v>4939</v>
      </c>
      <c r="G587" s="24">
        <f t="shared" ref="G587:U588" si="616">G588</f>
        <v>4939</v>
      </c>
      <c r="H587" s="24">
        <f t="shared" si="616"/>
        <v>4939</v>
      </c>
      <c r="I587" s="24">
        <f t="shared" si="616"/>
        <v>-342</v>
      </c>
      <c r="J587" s="24">
        <f t="shared" si="616"/>
        <v>-342</v>
      </c>
      <c r="K587" s="24">
        <f t="shared" si="616"/>
        <v>-342</v>
      </c>
      <c r="L587" s="42">
        <f t="shared" si="578"/>
        <v>4597</v>
      </c>
      <c r="M587" s="42">
        <f t="shared" si="579"/>
        <v>4597</v>
      </c>
      <c r="N587" s="42">
        <f t="shared" si="580"/>
        <v>4597</v>
      </c>
      <c r="O587" s="48">
        <f t="shared" si="616"/>
        <v>0</v>
      </c>
      <c r="P587" s="48">
        <f t="shared" si="616"/>
        <v>0</v>
      </c>
      <c r="Q587" s="48">
        <f t="shared" si="616"/>
        <v>0</v>
      </c>
      <c r="R587" s="45">
        <f t="shared" si="569"/>
        <v>4597</v>
      </c>
      <c r="S587" s="45">
        <f t="shared" si="570"/>
        <v>4597</v>
      </c>
      <c r="T587" s="45">
        <f t="shared" si="571"/>
        <v>4597</v>
      </c>
      <c r="U587" s="48">
        <f t="shared" si="616"/>
        <v>0</v>
      </c>
    </row>
    <row r="588" spans="1:22" ht="47.25" x14ac:dyDescent="0.25">
      <c r="A588" s="20" t="s">
        <v>344</v>
      </c>
      <c r="B588" s="20" t="s">
        <v>167</v>
      </c>
      <c r="C588" s="20"/>
      <c r="D588" s="20"/>
      <c r="E588" s="23" t="s">
        <v>734</v>
      </c>
      <c r="F588" s="24">
        <f>F589</f>
        <v>4939</v>
      </c>
      <c r="G588" s="24">
        <f t="shared" si="616"/>
        <v>4939</v>
      </c>
      <c r="H588" s="24">
        <f t="shared" si="616"/>
        <v>4939</v>
      </c>
      <c r="I588" s="24">
        <f t="shared" si="616"/>
        <v>-342</v>
      </c>
      <c r="J588" s="24">
        <f t="shared" si="616"/>
        <v>-342</v>
      </c>
      <c r="K588" s="24">
        <f t="shared" si="616"/>
        <v>-342</v>
      </c>
      <c r="L588" s="42">
        <f t="shared" si="578"/>
        <v>4597</v>
      </c>
      <c r="M588" s="42">
        <f t="shared" si="579"/>
        <v>4597</v>
      </c>
      <c r="N588" s="42">
        <f t="shared" si="580"/>
        <v>4597</v>
      </c>
      <c r="O588" s="48">
        <f t="shared" si="616"/>
        <v>0</v>
      </c>
      <c r="P588" s="48">
        <f t="shared" si="616"/>
        <v>0</v>
      </c>
      <c r="Q588" s="48">
        <f t="shared" si="616"/>
        <v>0</v>
      </c>
      <c r="R588" s="45">
        <f t="shared" si="569"/>
        <v>4597</v>
      </c>
      <c r="S588" s="45">
        <f t="shared" si="570"/>
        <v>4597</v>
      </c>
      <c r="T588" s="45">
        <f t="shared" si="571"/>
        <v>4597</v>
      </c>
      <c r="U588" s="48">
        <f t="shared" si="616"/>
        <v>0</v>
      </c>
    </row>
    <row r="589" spans="1:22" x14ac:dyDescent="0.25">
      <c r="A589" s="20" t="s">
        <v>344</v>
      </c>
      <c r="B589" s="20">
        <v>240</v>
      </c>
      <c r="C589" s="20" t="s">
        <v>10</v>
      </c>
      <c r="D589" s="20" t="s">
        <v>11</v>
      </c>
      <c r="E589" s="23" t="s">
        <v>757</v>
      </c>
      <c r="F589" s="24">
        <v>4939</v>
      </c>
      <c r="G589" s="24">
        <v>4939</v>
      </c>
      <c r="H589" s="24">
        <v>4939</v>
      </c>
      <c r="I589" s="24">
        <v>-342</v>
      </c>
      <c r="J589" s="24">
        <v>-342</v>
      </c>
      <c r="K589" s="24">
        <v>-342</v>
      </c>
      <c r="L589" s="42">
        <f t="shared" si="578"/>
        <v>4597</v>
      </c>
      <c r="M589" s="42">
        <f t="shared" si="579"/>
        <v>4597</v>
      </c>
      <c r="N589" s="42">
        <f t="shared" si="580"/>
        <v>4597</v>
      </c>
      <c r="O589" s="48"/>
      <c r="P589" s="48"/>
      <c r="Q589" s="48"/>
      <c r="R589" s="45">
        <f t="shared" si="569"/>
        <v>4597</v>
      </c>
      <c r="S589" s="45">
        <f t="shared" si="570"/>
        <v>4597</v>
      </c>
      <c r="T589" s="45">
        <f t="shared" si="571"/>
        <v>4597</v>
      </c>
      <c r="U589" s="48"/>
    </row>
    <row r="590" spans="1:22" ht="47.25" x14ac:dyDescent="0.25">
      <c r="A590" s="20" t="s">
        <v>344</v>
      </c>
      <c r="B590" s="20" t="s">
        <v>55</v>
      </c>
      <c r="C590" s="20"/>
      <c r="D590" s="20"/>
      <c r="E590" s="39" t="s">
        <v>742</v>
      </c>
      <c r="F590" s="24">
        <f>F591</f>
        <v>0</v>
      </c>
      <c r="G590" s="24">
        <f t="shared" ref="G590:K591" si="617">G591</f>
        <v>0</v>
      </c>
      <c r="H590" s="24">
        <f t="shared" si="617"/>
        <v>0</v>
      </c>
      <c r="I590" s="24">
        <f t="shared" si="617"/>
        <v>342</v>
      </c>
      <c r="J590" s="24">
        <f t="shared" si="617"/>
        <v>342</v>
      </c>
      <c r="K590" s="24">
        <f t="shared" si="617"/>
        <v>342</v>
      </c>
      <c r="L590" s="42">
        <f t="shared" ref="L590:L591" si="618">F590+I590</f>
        <v>342</v>
      </c>
      <c r="M590" s="42">
        <f t="shared" ref="M590:M591" si="619">G590+J590</f>
        <v>342</v>
      </c>
      <c r="N590" s="42">
        <f t="shared" ref="N590:N591" si="620">H590+K590</f>
        <v>342</v>
      </c>
      <c r="O590" s="48">
        <f t="shared" ref="O590:Q591" si="621">O591</f>
        <v>0</v>
      </c>
      <c r="P590" s="48">
        <f t="shared" si="621"/>
        <v>0</v>
      </c>
      <c r="Q590" s="48">
        <f t="shared" si="621"/>
        <v>0</v>
      </c>
      <c r="R590" s="45">
        <f t="shared" si="569"/>
        <v>342</v>
      </c>
      <c r="S590" s="45">
        <f t="shared" si="570"/>
        <v>342</v>
      </c>
      <c r="T590" s="45">
        <f t="shared" si="571"/>
        <v>342</v>
      </c>
      <c r="U590" s="48">
        <f t="shared" ref="U590:U591" si="622">U591</f>
        <v>0</v>
      </c>
    </row>
    <row r="591" spans="1:22" x14ac:dyDescent="0.25">
      <c r="A591" s="20" t="s">
        <v>344</v>
      </c>
      <c r="B591" s="20" t="s">
        <v>420</v>
      </c>
      <c r="C591" s="20"/>
      <c r="D591" s="20"/>
      <c r="E591" s="23" t="s">
        <v>744</v>
      </c>
      <c r="F591" s="24">
        <f>F592</f>
        <v>0</v>
      </c>
      <c r="G591" s="24">
        <f t="shared" si="617"/>
        <v>0</v>
      </c>
      <c r="H591" s="24">
        <f t="shared" si="617"/>
        <v>0</v>
      </c>
      <c r="I591" s="24">
        <f t="shared" si="617"/>
        <v>342</v>
      </c>
      <c r="J591" s="24">
        <f t="shared" si="617"/>
        <v>342</v>
      </c>
      <c r="K591" s="24">
        <f t="shared" si="617"/>
        <v>342</v>
      </c>
      <c r="L591" s="42">
        <f t="shared" si="618"/>
        <v>342</v>
      </c>
      <c r="M591" s="42">
        <f t="shared" si="619"/>
        <v>342</v>
      </c>
      <c r="N591" s="42">
        <f t="shared" si="620"/>
        <v>342</v>
      </c>
      <c r="O591" s="48">
        <f t="shared" si="621"/>
        <v>0</v>
      </c>
      <c r="P591" s="48">
        <f t="shared" si="621"/>
        <v>0</v>
      </c>
      <c r="Q591" s="48">
        <f t="shared" si="621"/>
        <v>0</v>
      </c>
      <c r="R591" s="45">
        <f t="shared" si="569"/>
        <v>342</v>
      </c>
      <c r="S591" s="45">
        <f t="shared" si="570"/>
        <v>342</v>
      </c>
      <c r="T591" s="45">
        <f t="shared" si="571"/>
        <v>342</v>
      </c>
      <c r="U591" s="48">
        <f t="shared" si="622"/>
        <v>0</v>
      </c>
    </row>
    <row r="592" spans="1:22" x14ac:dyDescent="0.25">
      <c r="A592" s="20" t="s">
        <v>344</v>
      </c>
      <c r="B592" s="20" t="s">
        <v>420</v>
      </c>
      <c r="C592" s="20" t="s">
        <v>12</v>
      </c>
      <c r="D592" s="20" t="s">
        <v>73</v>
      </c>
      <c r="E592" s="23" t="s">
        <v>771</v>
      </c>
      <c r="F592" s="24">
        <v>0</v>
      </c>
      <c r="G592" s="24">
        <v>0</v>
      </c>
      <c r="H592" s="24">
        <v>0</v>
      </c>
      <c r="I592" s="24">
        <v>342</v>
      </c>
      <c r="J592" s="24">
        <v>342</v>
      </c>
      <c r="K592" s="24">
        <v>342</v>
      </c>
      <c r="L592" s="42">
        <f t="shared" ref="L592" si="623">F592+I592</f>
        <v>342</v>
      </c>
      <c r="M592" s="42">
        <f t="shared" ref="M592" si="624">G592+J592</f>
        <v>342</v>
      </c>
      <c r="N592" s="42">
        <f t="shared" ref="N592" si="625">H592+K592</f>
        <v>342</v>
      </c>
      <c r="O592" s="48"/>
      <c r="P592" s="48"/>
      <c r="Q592" s="48"/>
      <c r="R592" s="45">
        <f t="shared" si="569"/>
        <v>342</v>
      </c>
      <c r="S592" s="45">
        <f t="shared" si="570"/>
        <v>342</v>
      </c>
      <c r="T592" s="45">
        <f t="shared" si="571"/>
        <v>342</v>
      </c>
      <c r="U592" s="48"/>
    </row>
    <row r="593" spans="1:22" ht="31.5" x14ac:dyDescent="0.25">
      <c r="A593" s="20" t="s">
        <v>345</v>
      </c>
      <c r="B593" s="20"/>
      <c r="C593" s="20"/>
      <c r="D593" s="20"/>
      <c r="E593" s="23" t="s">
        <v>516</v>
      </c>
      <c r="F593" s="24">
        <f>F594</f>
        <v>2223.3000000000002</v>
      </c>
      <c r="G593" s="24">
        <f t="shared" ref="G593:U595" si="626">G594</f>
        <v>2223.3000000000002</v>
      </c>
      <c r="H593" s="24">
        <f t="shared" si="626"/>
        <v>2223.3000000000002</v>
      </c>
      <c r="I593" s="24">
        <f t="shared" si="626"/>
        <v>0</v>
      </c>
      <c r="J593" s="24">
        <f t="shared" si="626"/>
        <v>0</v>
      </c>
      <c r="K593" s="24">
        <f t="shared" si="626"/>
        <v>0</v>
      </c>
      <c r="L593" s="42">
        <f t="shared" si="578"/>
        <v>2223.3000000000002</v>
      </c>
      <c r="M593" s="42">
        <f t="shared" si="579"/>
        <v>2223.3000000000002</v>
      </c>
      <c r="N593" s="42">
        <f t="shared" si="580"/>
        <v>2223.3000000000002</v>
      </c>
      <c r="O593" s="48">
        <f t="shared" si="626"/>
        <v>0</v>
      </c>
      <c r="P593" s="48">
        <f t="shared" si="626"/>
        <v>0</v>
      </c>
      <c r="Q593" s="48">
        <f t="shared" si="626"/>
        <v>0</v>
      </c>
      <c r="R593" s="45">
        <f t="shared" si="569"/>
        <v>2223.3000000000002</v>
      </c>
      <c r="S593" s="45">
        <f t="shared" si="570"/>
        <v>2223.3000000000002</v>
      </c>
      <c r="T593" s="45">
        <f t="shared" si="571"/>
        <v>2223.3000000000002</v>
      </c>
      <c r="U593" s="48">
        <f t="shared" si="626"/>
        <v>0</v>
      </c>
    </row>
    <row r="594" spans="1:22" ht="31.5" x14ac:dyDescent="0.25">
      <c r="A594" s="20" t="s">
        <v>345</v>
      </c>
      <c r="B594" s="20" t="s">
        <v>6</v>
      </c>
      <c r="C594" s="20"/>
      <c r="D594" s="20"/>
      <c r="E594" s="23" t="s">
        <v>733</v>
      </c>
      <c r="F594" s="24">
        <f>F595</f>
        <v>2223.3000000000002</v>
      </c>
      <c r="G594" s="24">
        <f t="shared" si="626"/>
        <v>2223.3000000000002</v>
      </c>
      <c r="H594" s="24">
        <f t="shared" si="626"/>
        <v>2223.3000000000002</v>
      </c>
      <c r="I594" s="24">
        <f t="shared" si="626"/>
        <v>0</v>
      </c>
      <c r="J594" s="24">
        <f t="shared" si="626"/>
        <v>0</v>
      </c>
      <c r="K594" s="24">
        <f t="shared" si="626"/>
        <v>0</v>
      </c>
      <c r="L594" s="42">
        <f t="shared" si="578"/>
        <v>2223.3000000000002</v>
      </c>
      <c r="M594" s="42">
        <f t="shared" si="579"/>
        <v>2223.3000000000002</v>
      </c>
      <c r="N594" s="42">
        <f t="shared" si="580"/>
        <v>2223.3000000000002</v>
      </c>
      <c r="O594" s="48">
        <f t="shared" si="626"/>
        <v>0</v>
      </c>
      <c r="P594" s="48">
        <f t="shared" si="626"/>
        <v>0</v>
      </c>
      <c r="Q594" s="48">
        <f t="shared" si="626"/>
        <v>0</v>
      </c>
      <c r="R594" s="45">
        <f t="shared" si="569"/>
        <v>2223.3000000000002</v>
      </c>
      <c r="S594" s="45">
        <f t="shared" si="570"/>
        <v>2223.3000000000002</v>
      </c>
      <c r="T594" s="45">
        <f t="shared" si="571"/>
        <v>2223.3000000000002</v>
      </c>
      <c r="U594" s="48">
        <f t="shared" si="626"/>
        <v>0</v>
      </c>
    </row>
    <row r="595" spans="1:22" ht="47.25" x14ac:dyDescent="0.25">
      <c r="A595" s="20" t="s">
        <v>345</v>
      </c>
      <c r="B595" s="20" t="s">
        <v>167</v>
      </c>
      <c r="C595" s="20"/>
      <c r="D595" s="20"/>
      <c r="E595" s="23" t="s">
        <v>734</v>
      </c>
      <c r="F595" s="24">
        <f>F596</f>
        <v>2223.3000000000002</v>
      </c>
      <c r="G595" s="24">
        <f t="shared" si="626"/>
        <v>2223.3000000000002</v>
      </c>
      <c r="H595" s="24">
        <f t="shared" si="626"/>
        <v>2223.3000000000002</v>
      </c>
      <c r="I595" s="24">
        <f t="shared" si="626"/>
        <v>0</v>
      </c>
      <c r="J595" s="24">
        <f t="shared" si="626"/>
        <v>0</v>
      </c>
      <c r="K595" s="24">
        <f t="shared" si="626"/>
        <v>0</v>
      </c>
      <c r="L595" s="42">
        <f t="shared" si="578"/>
        <v>2223.3000000000002</v>
      </c>
      <c r="M595" s="42">
        <f t="shared" si="579"/>
        <v>2223.3000000000002</v>
      </c>
      <c r="N595" s="42">
        <f t="shared" si="580"/>
        <v>2223.3000000000002</v>
      </c>
      <c r="O595" s="48">
        <f t="shared" si="626"/>
        <v>0</v>
      </c>
      <c r="P595" s="48">
        <f t="shared" si="626"/>
        <v>0</v>
      </c>
      <c r="Q595" s="48">
        <f t="shared" si="626"/>
        <v>0</v>
      </c>
      <c r="R595" s="45">
        <f t="shared" si="569"/>
        <v>2223.3000000000002</v>
      </c>
      <c r="S595" s="45">
        <f t="shared" si="570"/>
        <v>2223.3000000000002</v>
      </c>
      <c r="T595" s="45">
        <f t="shared" si="571"/>
        <v>2223.3000000000002</v>
      </c>
      <c r="U595" s="48">
        <f t="shared" si="626"/>
        <v>0</v>
      </c>
    </row>
    <row r="596" spans="1:22" x14ac:dyDescent="0.25">
      <c r="A596" s="20" t="s">
        <v>345</v>
      </c>
      <c r="B596" s="20">
        <v>240</v>
      </c>
      <c r="C596" s="20" t="s">
        <v>10</v>
      </c>
      <c r="D596" s="20" t="s">
        <v>11</v>
      </c>
      <c r="E596" s="23" t="s">
        <v>757</v>
      </c>
      <c r="F596" s="24">
        <v>2223.3000000000002</v>
      </c>
      <c r="G596" s="24">
        <v>2223.3000000000002</v>
      </c>
      <c r="H596" s="24">
        <v>2223.3000000000002</v>
      </c>
      <c r="I596" s="24"/>
      <c r="J596" s="24"/>
      <c r="K596" s="24"/>
      <c r="L596" s="42">
        <f t="shared" si="578"/>
        <v>2223.3000000000002</v>
      </c>
      <c r="M596" s="42">
        <f t="shared" si="579"/>
        <v>2223.3000000000002</v>
      </c>
      <c r="N596" s="42">
        <f t="shared" si="580"/>
        <v>2223.3000000000002</v>
      </c>
      <c r="O596" s="48"/>
      <c r="P596" s="48"/>
      <c r="Q596" s="48"/>
      <c r="R596" s="45">
        <f t="shared" si="569"/>
        <v>2223.3000000000002</v>
      </c>
      <c r="S596" s="45">
        <f t="shared" si="570"/>
        <v>2223.3000000000002</v>
      </c>
      <c r="T596" s="45">
        <f t="shared" si="571"/>
        <v>2223.3000000000002</v>
      </c>
      <c r="U596" s="48"/>
    </row>
    <row r="597" spans="1:22" s="28" customFormat="1" ht="31.5" x14ac:dyDescent="0.25">
      <c r="A597" s="25" t="s">
        <v>113</v>
      </c>
      <c r="B597" s="25"/>
      <c r="C597" s="25"/>
      <c r="D597" s="25"/>
      <c r="E597" s="26" t="s">
        <v>517</v>
      </c>
      <c r="F597" s="27">
        <f>F598+F610+F621+F634+F614</f>
        <v>200011.60000000003</v>
      </c>
      <c r="G597" s="27">
        <f t="shared" ref="G597:K597" si="627">G598+G610+G621+G634+G614</f>
        <v>201850.69999999998</v>
      </c>
      <c r="H597" s="27">
        <f t="shared" si="627"/>
        <v>202996.69999999998</v>
      </c>
      <c r="I597" s="27">
        <f t="shared" si="627"/>
        <v>0</v>
      </c>
      <c r="J597" s="27">
        <f t="shared" si="627"/>
        <v>0</v>
      </c>
      <c r="K597" s="27">
        <f t="shared" si="627"/>
        <v>0</v>
      </c>
      <c r="L597" s="42">
        <f t="shared" si="578"/>
        <v>200011.60000000003</v>
      </c>
      <c r="M597" s="42">
        <f t="shared" si="579"/>
        <v>201850.69999999998</v>
      </c>
      <c r="N597" s="42">
        <f t="shared" si="580"/>
        <v>202996.69999999998</v>
      </c>
      <c r="O597" s="49">
        <f t="shared" ref="O597:P597" si="628">O598+O610+O621+O634+O614</f>
        <v>-499.29999999999995</v>
      </c>
      <c r="P597" s="49">
        <f t="shared" si="628"/>
        <v>-499.29999999999995</v>
      </c>
      <c r="Q597" s="49">
        <f t="shared" ref="Q597" si="629">Q598+Q610+Q621+Q634+Q614</f>
        <v>-499.29999999999995</v>
      </c>
      <c r="R597" s="55">
        <f t="shared" si="569"/>
        <v>199512.30000000005</v>
      </c>
      <c r="S597" s="45">
        <f t="shared" si="570"/>
        <v>201351.4</v>
      </c>
      <c r="T597" s="45">
        <f t="shared" si="571"/>
        <v>202497.4</v>
      </c>
      <c r="U597" s="49">
        <f t="shared" ref="U597" si="630">U598+U610+U621+U634+U614</f>
        <v>0</v>
      </c>
    </row>
    <row r="598" spans="1:22" ht="78.75" x14ac:dyDescent="0.25">
      <c r="A598" s="20" t="s">
        <v>93</v>
      </c>
      <c r="B598" s="20"/>
      <c r="C598" s="20"/>
      <c r="D598" s="20"/>
      <c r="E598" s="23" t="s">
        <v>434</v>
      </c>
      <c r="F598" s="24">
        <f>F599+F602+F605</f>
        <v>43747.1</v>
      </c>
      <c r="G598" s="24">
        <f t="shared" ref="G598:K598" si="631">G599+G602+G605</f>
        <v>44515.5</v>
      </c>
      <c r="H598" s="24">
        <f t="shared" si="631"/>
        <v>44515.5</v>
      </c>
      <c r="I598" s="24">
        <f t="shared" si="631"/>
        <v>-1525.2</v>
      </c>
      <c r="J598" s="24">
        <f t="shared" si="631"/>
        <v>-1525.2</v>
      </c>
      <c r="K598" s="24">
        <f t="shared" si="631"/>
        <v>-1525.2</v>
      </c>
      <c r="L598" s="42">
        <f t="shared" si="578"/>
        <v>42221.9</v>
      </c>
      <c r="M598" s="42">
        <f t="shared" si="579"/>
        <v>42990.3</v>
      </c>
      <c r="N598" s="42">
        <f t="shared" si="580"/>
        <v>42990.3</v>
      </c>
      <c r="O598" s="48">
        <f t="shared" ref="O598:P598" si="632">O599+O602+O605</f>
        <v>0</v>
      </c>
      <c r="P598" s="48">
        <f t="shared" si="632"/>
        <v>0</v>
      </c>
      <c r="Q598" s="48">
        <f t="shared" ref="Q598" si="633">Q599+Q602+Q605</f>
        <v>0</v>
      </c>
      <c r="R598" s="45">
        <f t="shared" si="569"/>
        <v>42221.9</v>
      </c>
      <c r="S598" s="45">
        <f t="shared" si="570"/>
        <v>42990.3</v>
      </c>
      <c r="T598" s="45">
        <f t="shared" si="571"/>
        <v>42990.3</v>
      </c>
      <c r="U598" s="48">
        <f t="shared" ref="U598" si="634">U599+U602+U605</f>
        <v>0</v>
      </c>
    </row>
    <row r="599" spans="1:22" ht="94.5" hidden="1" x14ac:dyDescent="0.25">
      <c r="A599" s="20" t="s">
        <v>93</v>
      </c>
      <c r="B599" s="20" t="s">
        <v>13</v>
      </c>
      <c r="C599" s="20"/>
      <c r="D599" s="20"/>
      <c r="E599" s="23" t="s">
        <v>730</v>
      </c>
      <c r="F599" s="24">
        <f>F600</f>
        <v>19</v>
      </c>
      <c r="G599" s="24">
        <f t="shared" ref="G599:U600" si="635">G600</f>
        <v>19</v>
      </c>
      <c r="H599" s="24">
        <f t="shared" si="635"/>
        <v>19</v>
      </c>
      <c r="I599" s="24">
        <f t="shared" si="635"/>
        <v>-19</v>
      </c>
      <c r="J599" s="24">
        <f t="shared" si="635"/>
        <v>-19</v>
      </c>
      <c r="K599" s="24">
        <f t="shared" si="635"/>
        <v>-19</v>
      </c>
      <c r="L599" s="42">
        <f t="shared" si="578"/>
        <v>0</v>
      </c>
      <c r="M599" s="42">
        <f t="shared" si="579"/>
        <v>0</v>
      </c>
      <c r="N599" s="42">
        <f t="shared" si="580"/>
        <v>0</v>
      </c>
      <c r="O599" s="48">
        <f t="shared" si="635"/>
        <v>0</v>
      </c>
      <c r="P599" s="48">
        <f t="shared" si="635"/>
        <v>0</v>
      </c>
      <c r="Q599" s="48">
        <f t="shared" si="635"/>
        <v>0</v>
      </c>
      <c r="R599" s="45">
        <f t="shared" si="569"/>
        <v>0</v>
      </c>
      <c r="S599" s="45">
        <f t="shared" si="570"/>
        <v>0</v>
      </c>
      <c r="T599" s="45">
        <f t="shared" si="571"/>
        <v>0</v>
      </c>
      <c r="U599" s="48">
        <f t="shared" si="635"/>
        <v>0</v>
      </c>
      <c r="V599" s="5">
        <v>0</v>
      </c>
    </row>
    <row r="600" spans="1:22" ht="31.5" hidden="1" x14ac:dyDescent="0.25">
      <c r="A600" s="20" t="s">
        <v>93</v>
      </c>
      <c r="B600" s="20" t="s">
        <v>217</v>
      </c>
      <c r="C600" s="20"/>
      <c r="D600" s="20"/>
      <c r="E600" s="23" t="s">
        <v>732</v>
      </c>
      <c r="F600" s="24">
        <f>F601</f>
        <v>19</v>
      </c>
      <c r="G600" s="24">
        <f t="shared" si="635"/>
        <v>19</v>
      </c>
      <c r="H600" s="24">
        <f t="shared" si="635"/>
        <v>19</v>
      </c>
      <c r="I600" s="24">
        <f t="shared" si="635"/>
        <v>-19</v>
      </c>
      <c r="J600" s="24">
        <f t="shared" si="635"/>
        <v>-19</v>
      </c>
      <c r="K600" s="24">
        <f t="shared" si="635"/>
        <v>-19</v>
      </c>
      <c r="L600" s="42">
        <f t="shared" si="578"/>
        <v>0</v>
      </c>
      <c r="M600" s="42">
        <f t="shared" si="579"/>
        <v>0</v>
      </c>
      <c r="N600" s="42">
        <f t="shared" si="580"/>
        <v>0</v>
      </c>
      <c r="O600" s="48">
        <f t="shared" si="635"/>
        <v>0</v>
      </c>
      <c r="P600" s="48">
        <f t="shared" si="635"/>
        <v>0</v>
      </c>
      <c r="Q600" s="48">
        <f t="shared" si="635"/>
        <v>0</v>
      </c>
      <c r="R600" s="45">
        <f t="shared" si="569"/>
        <v>0</v>
      </c>
      <c r="S600" s="45">
        <f t="shared" si="570"/>
        <v>0</v>
      </c>
      <c r="T600" s="45">
        <f t="shared" si="571"/>
        <v>0</v>
      </c>
      <c r="U600" s="48">
        <f t="shared" si="635"/>
        <v>0</v>
      </c>
      <c r="V600" s="5">
        <v>0</v>
      </c>
    </row>
    <row r="601" spans="1:22" hidden="1" x14ac:dyDescent="0.25">
      <c r="A601" s="20" t="s">
        <v>93</v>
      </c>
      <c r="B601" s="20">
        <v>120</v>
      </c>
      <c r="C601" s="20" t="s">
        <v>12</v>
      </c>
      <c r="D601" s="20" t="s">
        <v>12</v>
      </c>
      <c r="E601" s="23" t="s">
        <v>772</v>
      </c>
      <c r="F601" s="24">
        <v>19</v>
      </c>
      <c r="G601" s="24">
        <v>19</v>
      </c>
      <c r="H601" s="24">
        <v>19</v>
      </c>
      <c r="I601" s="24">
        <v>-19</v>
      </c>
      <c r="J601" s="24">
        <v>-19</v>
      </c>
      <c r="K601" s="24">
        <v>-19</v>
      </c>
      <c r="L601" s="42">
        <f t="shared" si="578"/>
        <v>0</v>
      </c>
      <c r="M601" s="42">
        <f t="shared" si="579"/>
        <v>0</v>
      </c>
      <c r="N601" s="42">
        <f t="shared" si="580"/>
        <v>0</v>
      </c>
      <c r="O601" s="48"/>
      <c r="P601" s="48"/>
      <c r="Q601" s="48"/>
      <c r="R601" s="45">
        <f t="shared" si="569"/>
        <v>0</v>
      </c>
      <c r="S601" s="45">
        <f t="shared" si="570"/>
        <v>0</v>
      </c>
      <c r="T601" s="45">
        <f t="shared" si="571"/>
        <v>0</v>
      </c>
      <c r="U601" s="48"/>
      <c r="V601" s="5">
        <v>0</v>
      </c>
    </row>
    <row r="602" spans="1:22" ht="31.5" hidden="1" x14ac:dyDescent="0.25">
      <c r="A602" s="20" t="s">
        <v>93</v>
      </c>
      <c r="B602" s="20" t="s">
        <v>6</v>
      </c>
      <c r="C602" s="20"/>
      <c r="D602" s="20"/>
      <c r="E602" s="23" t="s">
        <v>733</v>
      </c>
      <c r="F602" s="24">
        <f>F603</f>
        <v>1506.1999999999998</v>
      </c>
      <c r="G602" s="24">
        <f t="shared" ref="G602:U603" si="636">G603</f>
        <v>1506.1999999999998</v>
      </c>
      <c r="H602" s="24">
        <f t="shared" si="636"/>
        <v>1506.1999999999998</v>
      </c>
      <c r="I602" s="24">
        <f t="shared" si="636"/>
        <v>-1506.2</v>
      </c>
      <c r="J602" s="24">
        <f t="shared" si="636"/>
        <v>-1506.2</v>
      </c>
      <c r="K602" s="24">
        <f t="shared" si="636"/>
        <v>-1506.2</v>
      </c>
      <c r="L602" s="42">
        <f t="shared" si="578"/>
        <v>0</v>
      </c>
      <c r="M602" s="42">
        <f t="shared" si="579"/>
        <v>0</v>
      </c>
      <c r="N602" s="42">
        <f t="shared" si="580"/>
        <v>0</v>
      </c>
      <c r="O602" s="48">
        <f t="shared" si="636"/>
        <v>0</v>
      </c>
      <c r="P602" s="48">
        <f t="shared" si="636"/>
        <v>0</v>
      </c>
      <c r="Q602" s="48">
        <f t="shared" si="636"/>
        <v>0</v>
      </c>
      <c r="R602" s="45">
        <f t="shared" si="569"/>
        <v>0</v>
      </c>
      <c r="S602" s="45">
        <f t="shared" si="570"/>
        <v>0</v>
      </c>
      <c r="T602" s="45">
        <f t="shared" si="571"/>
        <v>0</v>
      </c>
      <c r="U602" s="48">
        <f t="shared" si="636"/>
        <v>0</v>
      </c>
      <c r="V602" s="5">
        <v>0</v>
      </c>
    </row>
    <row r="603" spans="1:22" ht="47.25" hidden="1" x14ac:dyDescent="0.25">
      <c r="A603" s="20" t="s">
        <v>93</v>
      </c>
      <c r="B603" s="20" t="s">
        <v>167</v>
      </c>
      <c r="C603" s="20"/>
      <c r="D603" s="20"/>
      <c r="E603" s="23" t="s">
        <v>734</v>
      </c>
      <c r="F603" s="24">
        <f>F604</f>
        <v>1506.1999999999998</v>
      </c>
      <c r="G603" s="24">
        <f t="shared" si="636"/>
        <v>1506.1999999999998</v>
      </c>
      <c r="H603" s="24">
        <f t="shared" si="636"/>
        <v>1506.1999999999998</v>
      </c>
      <c r="I603" s="24">
        <f t="shared" si="636"/>
        <v>-1506.2</v>
      </c>
      <c r="J603" s="24">
        <f t="shared" si="636"/>
        <v>-1506.2</v>
      </c>
      <c r="K603" s="24">
        <f t="shared" si="636"/>
        <v>-1506.2</v>
      </c>
      <c r="L603" s="42">
        <f t="shared" si="578"/>
        <v>0</v>
      </c>
      <c r="M603" s="42">
        <f t="shared" si="579"/>
        <v>0</v>
      </c>
      <c r="N603" s="42">
        <f t="shared" si="580"/>
        <v>0</v>
      </c>
      <c r="O603" s="48">
        <f t="shared" si="636"/>
        <v>0</v>
      </c>
      <c r="P603" s="48">
        <f t="shared" si="636"/>
        <v>0</v>
      </c>
      <c r="Q603" s="48">
        <f t="shared" si="636"/>
        <v>0</v>
      </c>
      <c r="R603" s="45">
        <f t="shared" ref="R603:R666" si="637">L603+O603</f>
        <v>0</v>
      </c>
      <c r="S603" s="45">
        <f t="shared" ref="S603:S666" si="638">M603+P603</f>
        <v>0</v>
      </c>
      <c r="T603" s="45">
        <f t="shared" ref="T603:T666" si="639">N603+Q603</f>
        <v>0</v>
      </c>
      <c r="U603" s="48">
        <f t="shared" si="636"/>
        <v>0</v>
      </c>
      <c r="V603" s="5">
        <v>0</v>
      </c>
    </row>
    <row r="604" spans="1:22" hidden="1" x14ac:dyDescent="0.25">
      <c r="A604" s="20" t="s">
        <v>93</v>
      </c>
      <c r="B604" s="20">
        <v>240</v>
      </c>
      <c r="C604" s="20" t="s">
        <v>12</v>
      </c>
      <c r="D604" s="20" t="s">
        <v>12</v>
      </c>
      <c r="E604" s="23" t="s">
        <v>772</v>
      </c>
      <c r="F604" s="24">
        <v>1506.1999999999998</v>
      </c>
      <c r="G604" s="24">
        <v>1506.1999999999998</v>
      </c>
      <c r="H604" s="24">
        <v>1506.1999999999998</v>
      </c>
      <c r="I604" s="24">
        <f>-1087.7-418.5</f>
        <v>-1506.2</v>
      </c>
      <c r="J604" s="24">
        <f>-1087.7-418.5</f>
        <v>-1506.2</v>
      </c>
      <c r="K604" s="24">
        <f>-1087.7-418.5</f>
        <v>-1506.2</v>
      </c>
      <c r="L604" s="42">
        <f t="shared" si="578"/>
        <v>0</v>
      </c>
      <c r="M604" s="42">
        <f t="shared" si="579"/>
        <v>0</v>
      </c>
      <c r="N604" s="42">
        <f t="shared" si="580"/>
        <v>0</v>
      </c>
      <c r="O604" s="48"/>
      <c r="P604" s="48"/>
      <c r="Q604" s="48"/>
      <c r="R604" s="45">
        <f t="shared" si="637"/>
        <v>0</v>
      </c>
      <c r="S604" s="45">
        <f t="shared" si="638"/>
        <v>0</v>
      </c>
      <c r="T604" s="45">
        <f t="shared" si="639"/>
        <v>0</v>
      </c>
      <c r="U604" s="48"/>
      <c r="V604" s="5">
        <v>0</v>
      </c>
    </row>
    <row r="605" spans="1:22" ht="47.25" x14ac:dyDescent="0.25">
      <c r="A605" s="20" t="s">
        <v>93</v>
      </c>
      <c r="B605" s="20" t="s">
        <v>55</v>
      </c>
      <c r="C605" s="20"/>
      <c r="D605" s="20"/>
      <c r="E605" s="39" t="s">
        <v>742</v>
      </c>
      <c r="F605" s="24">
        <f>F606+F608</f>
        <v>42221.9</v>
      </c>
      <c r="G605" s="24">
        <f t="shared" ref="G605:K605" si="640">G606+G608</f>
        <v>42990.3</v>
      </c>
      <c r="H605" s="24">
        <f t="shared" si="640"/>
        <v>42990.3</v>
      </c>
      <c r="I605" s="24">
        <f t="shared" si="640"/>
        <v>0</v>
      </c>
      <c r="J605" s="24">
        <f t="shared" si="640"/>
        <v>0</v>
      </c>
      <c r="K605" s="24">
        <f t="shared" si="640"/>
        <v>0</v>
      </c>
      <c r="L605" s="42">
        <f t="shared" si="578"/>
        <v>42221.9</v>
      </c>
      <c r="M605" s="42">
        <f t="shared" si="579"/>
        <v>42990.3</v>
      </c>
      <c r="N605" s="42">
        <f t="shared" si="580"/>
        <v>42990.3</v>
      </c>
      <c r="O605" s="48">
        <f t="shared" ref="O605:P605" si="641">O606+O608</f>
        <v>0</v>
      </c>
      <c r="P605" s="48">
        <f t="shared" si="641"/>
        <v>0</v>
      </c>
      <c r="Q605" s="48">
        <f t="shared" ref="Q605" si="642">Q606+Q608</f>
        <v>0</v>
      </c>
      <c r="R605" s="45">
        <f t="shared" si="637"/>
        <v>42221.9</v>
      </c>
      <c r="S605" s="45">
        <f t="shared" si="638"/>
        <v>42990.3</v>
      </c>
      <c r="T605" s="45">
        <f t="shared" si="639"/>
        <v>42990.3</v>
      </c>
      <c r="U605" s="48">
        <f t="shared" ref="U605" si="643">U606+U608</f>
        <v>0</v>
      </c>
    </row>
    <row r="606" spans="1:22" x14ac:dyDescent="0.25">
      <c r="A606" s="20" t="s">
        <v>93</v>
      </c>
      <c r="B606" s="20" t="s">
        <v>419</v>
      </c>
      <c r="C606" s="20"/>
      <c r="D606" s="20"/>
      <c r="E606" s="39" t="s">
        <v>743</v>
      </c>
      <c r="F606" s="24">
        <f>F607</f>
        <v>9372.5</v>
      </c>
      <c r="G606" s="24">
        <f t="shared" ref="G606:U606" si="644">G607</f>
        <v>9543</v>
      </c>
      <c r="H606" s="24">
        <f t="shared" si="644"/>
        <v>9543</v>
      </c>
      <c r="I606" s="24">
        <f t="shared" si="644"/>
        <v>0</v>
      </c>
      <c r="J606" s="24">
        <f t="shared" si="644"/>
        <v>0</v>
      </c>
      <c r="K606" s="24">
        <f t="shared" si="644"/>
        <v>0</v>
      </c>
      <c r="L606" s="42">
        <f t="shared" si="578"/>
        <v>9372.5</v>
      </c>
      <c r="M606" s="42">
        <f t="shared" si="579"/>
        <v>9543</v>
      </c>
      <c r="N606" s="42">
        <f t="shared" si="580"/>
        <v>9543</v>
      </c>
      <c r="O606" s="48">
        <f t="shared" si="644"/>
        <v>0</v>
      </c>
      <c r="P606" s="48">
        <f t="shared" si="644"/>
        <v>0</v>
      </c>
      <c r="Q606" s="48">
        <f t="shared" si="644"/>
        <v>0</v>
      </c>
      <c r="R606" s="45">
        <f t="shared" si="637"/>
        <v>9372.5</v>
      </c>
      <c r="S606" s="45">
        <f t="shared" si="638"/>
        <v>9543</v>
      </c>
      <c r="T606" s="45">
        <f t="shared" si="639"/>
        <v>9543</v>
      </c>
      <c r="U606" s="48">
        <f t="shared" si="644"/>
        <v>0</v>
      </c>
    </row>
    <row r="607" spans="1:22" x14ac:dyDescent="0.25">
      <c r="A607" s="20" t="s">
        <v>93</v>
      </c>
      <c r="B607" s="20">
        <v>610</v>
      </c>
      <c r="C607" s="20" t="s">
        <v>12</v>
      </c>
      <c r="D607" s="20" t="s">
        <v>12</v>
      </c>
      <c r="E607" s="23" t="s">
        <v>772</v>
      </c>
      <c r="F607" s="24">
        <v>9372.5</v>
      </c>
      <c r="G607" s="24">
        <v>9543</v>
      </c>
      <c r="H607" s="24">
        <v>9543</v>
      </c>
      <c r="I607" s="24"/>
      <c r="J607" s="24"/>
      <c r="K607" s="24"/>
      <c r="L607" s="42">
        <f t="shared" si="578"/>
        <v>9372.5</v>
      </c>
      <c r="M607" s="42">
        <f t="shared" si="579"/>
        <v>9543</v>
      </c>
      <c r="N607" s="42">
        <f t="shared" si="580"/>
        <v>9543</v>
      </c>
      <c r="O607" s="48"/>
      <c r="P607" s="48"/>
      <c r="Q607" s="48"/>
      <c r="R607" s="45">
        <f t="shared" si="637"/>
        <v>9372.5</v>
      </c>
      <c r="S607" s="45">
        <f t="shared" si="638"/>
        <v>9543</v>
      </c>
      <c r="T607" s="45">
        <f t="shared" si="639"/>
        <v>9543</v>
      </c>
      <c r="U607" s="48"/>
    </row>
    <row r="608" spans="1:22" x14ac:dyDescent="0.25">
      <c r="A608" s="20" t="s">
        <v>93</v>
      </c>
      <c r="B608" s="20" t="s">
        <v>420</v>
      </c>
      <c r="C608" s="20"/>
      <c r="D608" s="20"/>
      <c r="E608" s="23" t="s">
        <v>744</v>
      </c>
      <c r="F608" s="24">
        <f>F609</f>
        <v>32849.4</v>
      </c>
      <c r="G608" s="24">
        <f t="shared" ref="G608:U608" si="645">G609</f>
        <v>33447.300000000003</v>
      </c>
      <c r="H608" s="24">
        <f t="shared" si="645"/>
        <v>33447.300000000003</v>
      </c>
      <c r="I608" s="24">
        <f t="shared" si="645"/>
        <v>0</v>
      </c>
      <c r="J608" s="24">
        <f t="shared" si="645"/>
        <v>0</v>
      </c>
      <c r="K608" s="24">
        <f t="shared" si="645"/>
        <v>0</v>
      </c>
      <c r="L608" s="42">
        <f t="shared" si="578"/>
        <v>32849.4</v>
      </c>
      <c r="M608" s="42">
        <f t="shared" si="579"/>
        <v>33447.300000000003</v>
      </c>
      <c r="N608" s="42">
        <f t="shared" si="580"/>
        <v>33447.300000000003</v>
      </c>
      <c r="O608" s="48">
        <f t="shared" si="645"/>
        <v>0</v>
      </c>
      <c r="P608" s="48">
        <f t="shared" si="645"/>
        <v>0</v>
      </c>
      <c r="Q608" s="48">
        <f t="shared" si="645"/>
        <v>0</v>
      </c>
      <c r="R608" s="45">
        <f t="shared" si="637"/>
        <v>32849.4</v>
      </c>
      <c r="S608" s="45">
        <f t="shared" si="638"/>
        <v>33447.300000000003</v>
      </c>
      <c r="T608" s="45">
        <f t="shared" si="639"/>
        <v>33447.300000000003</v>
      </c>
      <c r="U608" s="48">
        <f t="shared" si="645"/>
        <v>0</v>
      </c>
    </row>
    <row r="609" spans="1:21" x14ac:dyDescent="0.25">
      <c r="A609" s="20" t="s">
        <v>93</v>
      </c>
      <c r="B609" s="20">
        <v>620</v>
      </c>
      <c r="C609" s="20" t="s">
        <v>12</v>
      </c>
      <c r="D609" s="20" t="s">
        <v>12</v>
      </c>
      <c r="E609" s="23" t="s">
        <v>772</v>
      </c>
      <c r="F609" s="24">
        <v>32849.4</v>
      </c>
      <c r="G609" s="24">
        <v>33447.300000000003</v>
      </c>
      <c r="H609" s="24">
        <v>33447.300000000003</v>
      </c>
      <c r="I609" s="24"/>
      <c r="J609" s="24"/>
      <c r="K609" s="24"/>
      <c r="L609" s="42">
        <f t="shared" si="578"/>
        <v>32849.4</v>
      </c>
      <c r="M609" s="42">
        <f t="shared" si="579"/>
        <v>33447.300000000003</v>
      </c>
      <c r="N609" s="42">
        <f t="shared" si="580"/>
        <v>33447.300000000003</v>
      </c>
      <c r="O609" s="48"/>
      <c r="P609" s="48"/>
      <c r="Q609" s="48"/>
      <c r="R609" s="45">
        <f t="shared" si="637"/>
        <v>32849.4</v>
      </c>
      <c r="S609" s="45">
        <f t="shared" si="638"/>
        <v>33447.300000000003</v>
      </c>
      <c r="T609" s="45">
        <f t="shared" si="639"/>
        <v>33447.300000000003</v>
      </c>
      <c r="U609" s="48"/>
    </row>
    <row r="610" spans="1:21" ht="47.25" x14ac:dyDescent="0.25">
      <c r="A610" s="20" t="s">
        <v>309</v>
      </c>
      <c r="B610" s="20"/>
      <c r="C610" s="20"/>
      <c r="D610" s="20"/>
      <c r="E610" s="23" t="s">
        <v>518</v>
      </c>
      <c r="F610" s="24">
        <f>F611</f>
        <v>16412.7</v>
      </c>
      <c r="G610" s="24">
        <f t="shared" ref="G610:U612" si="646">G611</f>
        <v>17364.7</v>
      </c>
      <c r="H610" s="24">
        <f t="shared" si="646"/>
        <v>18510.7</v>
      </c>
      <c r="I610" s="24">
        <f t="shared" si="646"/>
        <v>0</v>
      </c>
      <c r="J610" s="24">
        <f t="shared" si="646"/>
        <v>0</v>
      </c>
      <c r="K610" s="24">
        <f t="shared" si="646"/>
        <v>0</v>
      </c>
      <c r="L610" s="42">
        <f t="shared" si="578"/>
        <v>16412.7</v>
      </c>
      <c r="M610" s="42">
        <f t="shared" si="579"/>
        <v>17364.7</v>
      </c>
      <c r="N610" s="42">
        <f t="shared" si="580"/>
        <v>18510.7</v>
      </c>
      <c r="O610" s="48">
        <f t="shared" si="646"/>
        <v>0</v>
      </c>
      <c r="P610" s="48">
        <f t="shared" si="646"/>
        <v>0</v>
      </c>
      <c r="Q610" s="48">
        <f t="shared" si="646"/>
        <v>0</v>
      </c>
      <c r="R610" s="45">
        <f t="shared" si="637"/>
        <v>16412.7</v>
      </c>
      <c r="S610" s="45">
        <f t="shared" si="638"/>
        <v>17364.7</v>
      </c>
      <c r="T610" s="45">
        <f t="shared" si="639"/>
        <v>18510.7</v>
      </c>
      <c r="U610" s="48">
        <f t="shared" si="646"/>
        <v>0</v>
      </c>
    </row>
    <row r="611" spans="1:21" x14ac:dyDescent="0.25">
      <c r="A611" s="20" t="s">
        <v>309</v>
      </c>
      <c r="B611" s="20" t="s">
        <v>7</v>
      </c>
      <c r="C611" s="20"/>
      <c r="D611" s="20"/>
      <c r="E611" s="23" t="s">
        <v>746</v>
      </c>
      <c r="F611" s="24">
        <f>F612</f>
        <v>16412.7</v>
      </c>
      <c r="G611" s="24">
        <f t="shared" si="646"/>
        <v>17364.7</v>
      </c>
      <c r="H611" s="24">
        <f t="shared" si="646"/>
        <v>18510.7</v>
      </c>
      <c r="I611" s="24">
        <f t="shared" si="646"/>
        <v>0</v>
      </c>
      <c r="J611" s="24">
        <f t="shared" si="646"/>
        <v>0</v>
      </c>
      <c r="K611" s="24">
        <f t="shared" si="646"/>
        <v>0</v>
      </c>
      <c r="L611" s="42">
        <f t="shared" si="578"/>
        <v>16412.7</v>
      </c>
      <c r="M611" s="42">
        <f t="shared" si="579"/>
        <v>17364.7</v>
      </c>
      <c r="N611" s="42">
        <f t="shared" si="580"/>
        <v>18510.7</v>
      </c>
      <c r="O611" s="48">
        <f t="shared" si="646"/>
        <v>0</v>
      </c>
      <c r="P611" s="48">
        <f t="shared" si="646"/>
        <v>0</v>
      </c>
      <c r="Q611" s="48">
        <f t="shared" si="646"/>
        <v>0</v>
      </c>
      <c r="R611" s="45">
        <f t="shared" si="637"/>
        <v>16412.7</v>
      </c>
      <c r="S611" s="45">
        <f t="shared" si="638"/>
        <v>17364.7</v>
      </c>
      <c r="T611" s="45">
        <f t="shared" si="639"/>
        <v>18510.7</v>
      </c>
      <c r="U611" s="48">
        <f t="shared" si="646"/>
        <v>0</v>
      </c>
    </row>
    <row r="612" spans="1:21" ht="63" x14ac:dyDescent="0.25">
      <c r="A612" s="20" t="s">
        <v>309</v>
      </c>
      <c r="B612" s="20" t="s">
        <v>220</v>
      </c>
      <c r="C612" s="20"/>
      <c r="D612" s="20"/>
      <c r="E612" s="23" t="s">
        <v>747</v>
      </c>
      <c r="F612" s="24">
        <f>F613</f>
        <v>16412.7</v>
      </c>
      <c r="G612" s="24">
        <f t="shared" si="646"/>
        <v>17364.7</v>
      </c>
      <c r="H612" s="24">
        <f t="shared" si="646"/>
        <v>18510.7</v>
      </c>
      <c r="I612" s="24">
        <f t="shared" si="646"/>
        <v>0</v>
      </c>
      <c r="J612" s="24">
        <f t="shared" si="646"/>
        <v>0</v>
      </c>
      <c r="K612" s="24">
        <f t="shared" si="646"/>
        <v>0</v>
      </c>
      <c r="L612" s="42">
        <f t="shared" si="578"/>
        <v>16412.7</v>
      </c>
      <c r="M612" s="42">
        <f t="shared" si="579"/>
        <v>17364.7</v>
      </c>
      <c r="N612" s="42">
        <f t="shared" si="580"/>
        <v>18510.7</v>
      </c>
      <c r="O612" s="48">
        <f t="shared" si="646"/>
        <v>0</v>
      </c>
      <c r="P612" s="48">
        <f t="shared" si="646"/>
        <v>0</v>
      </c>
      <c r="Q612" s="48">
        <f t="shared" si="646"/>
        <v>0</v>
      </c>
      <c r="R612" s="45">
        <f t="shared" si="637"/>
        <v>16412.7</v>
      </c>
      <c r="S612" s="45">
        <f t="shared" si="638"/>
        <v>17364.7</v>
      </c>
      <c r="T612" s="45">
        <f t="shared" si="639"/>
        <v>18510.7</v>
      </c>
      <c r="U612" s="48">
        <f t="shared" si="646"/>
        <v>0</v>
      </c>
    </row>
    <row r="613" spans="1:21" x14ac:dyDescent="0.25">
      <c r="A613" s="20" t="s">
        <v>309</v>
      </c>
      <c r="B613" s="20">
        <v>810</v>
      </c>
      <c r="C613" s="20" t="s">
        <v>12</v>
      </c>
      <c r="D613" s="20" t="s">
        <v>12</v>
      </c>
      <c r="E613" s="23" t="s">
        <v>772</v>
      </c>
      <c r="F613" s="24">
        <v>16412.7</v>
      </c>
      <c r="G613" s="24">
        <v>17364.7</v>
      </c>
      <c r="H613" s="24">
        <v>18510.7</v>
      </c>
      <c r="I613" s="24"/>
      <c r="J613" s="24"/>
      <c r="K613" s="24"/>
      <c r="L613" s="42">
        <f t="shared" si="578"/>
        <v>16412.7</v>
      </c>
      <c r="M613" s="42">
        <f t="shared" si="579"/>
        <v>17364.7</v>
      </c>
      <c r="N613" s="42">
        <f t="shared" si="580"/>
        <v>18510.7</v>
      </c>
      <c r="O613" s="48"/>
      <c r="P613" s="48"/>
      <c r="Q613" s="48"/>
      <c r="R613" s="45">
        <f t="shared" si="637"/>
        <v>16412.7</v>
      </c>
      <c r="S613" s="45">
        <f t="shared" si="638"/>
        <v>17364.7</v>
      </c>
      <c r="T613" s="45">
        <f t="shared" si="639"/>
        <v>18510.7</v>
      </c>
      <c r="U613" s="48"/>
    </row>
    <row r="614" spans="1:21" ht="31.5" x14ac:dyDescent="0.25">
      <c r="A614" s="20" t="s">
        <v>831</v>
      </c>
      <c r="B614" s="20"/>
      <c r="C614" s="20"/>
      <c r="D614" s="20"/>
      <c r="E614" s="43" t="s">
        <v>833</v>
      </c>
      <c r="F614" s="24">
        <f>F618+F615</f>
        <v>0</v>
      </c>
      <c r="G614" s="24">
        <f t="shared" ref="G614:K614" si="647">G618+G615</f>
        <v>0</v>
      </c>
      <c r="H614" s="24">
        <f t="shared" si="647"/>
        <v>0</v>
      </c>
      <c r="I614" s="24">
        <f t="shared" si="647"/>
        <v>1525.2</v>
      </c>
      <c r="J614" s="24">
        <f t="shared" si="647"/>
        <v>1525.2</v>
      </c>
      <c r="K614" s="24">
        <f t="shared" si="647"/>
        <v>1525.2</v>
      </c>
      <c r="L614" s="42">
        <f t="shared" ref="L614:L620" si="648">F614+I614</f>
        <v>1525.2</v>
      </c>
      <c r="M614" s="42">
        <f t="shared" ref="M614:M620" si="649">G614+J614</f>
        <v>1525.2</v>
      </c>
      <c r="N614" s="42">
        <f t="shared" ref="N614:N620" si="650">H614+K614</f>
        <v>1525.2</v>
      </c>
      <c r="O614" s="48">
        <f t="shared" ref="O614:P614" si="651">O618+O615</f>
        <v>0</v>
      </c>
      <c r="P614" s="48">
        <f t="shared" si="651"/>
        <v>0</v>
      </c>
      <c r="Q614" s="48">
        <f t="shared" ref="Q614" si="652">Q618+Q615</f>
        <v>0</v>
      </c>
      <c r="R614" s="45">
        <f t="shared" si="637"/>
        <v>1525.2</v>
      </c>
      <c r="S614" s="45">
        <f t="shared" si="638"/>
        <v>1525.2</v>
      </c>
      <c r="T614" s="45">
        <f t="shared" si="639"/>
        <v>1525.2</v>
      </c>
      <c r="U614" s="48">
        <f t="shared" ref="U614" si="653">U618+U615</f>
        <v>0</v>
      </c>
    </row>
    <row r="615" spans="1:21" ht="94.5" x14ac:dyDescent="0.25">
      <c r="A615" s="20" t="s">
        <v>831</v>
      </c>
      <c r="B615" s="20" t="s">
        <v>13</v>
      </c>
      <c r="C615" s="20"/>
      <c r="D615" s="20"/>
      <c r="E615" s="23" t="s">
        <v>730</v>
      </c>
      <c r="F615" s="24">
        <f>F616</f>
        <v>0</v>
      </c>
      <c r="G615" s="24">
        <f t="shared" ref="G615:K616" si="654">G616</f>
        <v>0</v>
      </c>
      <c r="H615" s="24">
        <f t="shared" si="654"/>
        <v>0</v>
      </c>
      <c r="I615" s="24">
        <f t="shared" si="654"/>
        <v>19</v>
      </c>
      <c r="J615" s="24">
        <f t="shared" si="654"/>
        <v>19</v>
      </c>
      <c r="K615" s="24">
        <f t="shared" si="654"/>
        <v>19</v>
      </c>
      <c r="L615" s="42">
        <f t="shared" ref="L615:L617" si="655">F615+I615</f>
        <v>19</v>
      </c>
      <c r="M615" s="42">
        <f t="shared" ref="M615:M617" si="656">G615+J615</f>
        <v>19</v>
      </c>
      <c r="N615" s="42">
        <f t="shared" ref="N615:N617" si="657">H615+K615</f>
        <v>19</v>
      </c>
      <c r="O615" s="48">
        <f t="shared" ref="O615:Q616" si="658">O616</f>
        <v>0</v>
      </c>
      <c r="P615" s="48">
        <f t="shared" si="658"/>
        <v>0</v>
      </c>
      <c r="Q615" s="48">
        <f t="shared" si="658"/>
        <v>0</v>
      </c>
      <c r="R615" s="45">
        <f t="shared" si="637"/>
        <v>19</v>
      </c>
      <c r="S615" s="45">
        <f t="shared" si="638"/>
        <v>19</v>
      </c>
      <c r="T615" s="45">
        <f t="shared" si="639"/>
        <v>19</v>
      </c>
      <c r="U615" s="48">
        <f t="shared" ref="U615:U616" si="659">U616</f>
        <v>0</v>
      </c>
    </row>
    <row r="616" spans="1:21" ht="31.5" x14ac:dyDescent="0.25">
      <c r="A616" s="20" t="s">
        <v>831</v>
      </c>
      <c r="B616" s="20" t="s">
        <v>217</v>
      </c>
      <c r="C616" s="20"/>
      <c r="D616" s="20"/>
      <c r="E616" s="23" t="s">
        <v>732</v>
      </c>
      <c r="F616" s="24">
        <f>F617</f>
        <v>0</v>
      </c>
      <c r="G616" s="24">
        <f t="shared" si="654"/>
        <v>0</v>
      </c>
      <c r="H616" s="24">
        <f t="shared" si="654"/>
        <v>0</v>
      </c>
      <c r="I616" s="24">
        <f t="shared" si="654"/>
        <v>19</v>
      </c>
      <c r="J616" s="24">
        <f t="shared" si="654"/>
        <v>19</v>
      </c>
      <c r="K616" s="24">
        <f t="shared" si="654"/>
        <v>19</v>
      </c>
      <c r="L616" s="42">
        <f t="shared" si="655"/>
        <v>19</v>
      </c>
      <c r="M616" s="42">
        <f t="shared" si="656"/>
        <v>19</v>
      </c>
      <c r="N616" s="42">
        <f t="shared" si="657"/>
        <v>19</v>
      </c>
      <c r="O616" s="48">
        <f t="shared" si="658"/>
        <v>0</v>
      </c>
      <c r="P616" s="48">
        <f t="shared" si="658"/>
        <v>0</v>
      </c>
      <c r="Q616" s="48">
        <f t="shared" si="658"/>
        <v>0</v>
      </c>
      <c r="R616" s="45">
        <f t="shared" si="637"/>
        <v>19</v>
      </c>
      <c r="S616" s="45">
        <f t="shared" si="638"/>
        <v>19</v>
      </c>
      <c r="T616" s="45">
        <f t="shared" si="639"/>
        <v>19</v>
      </c>
      <c r="U616" s="48">
        <f t="shared" si="659"/>
        <v>0</v>
      </c>
    </row>
    <row r="617" spans="1:21" x14ac:dyDescent="0.25">
      <c r="A617" s="20" t="s">
        <v>831</v>
      </c>
      <c r="B617" s="20" t="s">
        <v>217</v>
      </c>
      <c r="C617" s="20" t="s">
        <v>12</v>
      </c>
      <c r="D617" s="20" t="s">
        <v>12</v>
      </c>
      <c r="E617" s="23" t="s">
        <v>772</v>
      </c>
      <c r="F617" s="24">
        <v>0</v>
      </c>
      <c r="G617" s="24">
        <v>0</v>
      </c>
      <c r="H617" s="24">
        <v>0</v>
      </c>
      <c r="I617" s="24">
        <v>19</v>
      </c>
      <c r="J617" s="24">
        <v>19</v>
      </c>
      <c r="K617" s="24">
        <v>19</v>
      </c>
      <c r="L617" s="42">
        <f t="shared" si="655"/>
        <v>19</v>
      </c>
      <c r="M617" s="42">
        <f t="shared" si="656"/>
        <v>19</v>
      </c>
      <c r="N617" s="42">
        <f t="shared" si="657"/>
        <v>19</v>
      </c>
      <c r="O617" s="48"/>
      <c r="P617" s="48"/>
      <c r="Q617" s="48"/>
      <c r="R617" s="45">
        <f t="shared" si="637"/>
        <v>19</v>
      </c>
      <c r="S617" s="45">
        <f t="shared" si="638"/>
        <v>19</v>
      </c>
      <c r="T617" s="45">
        <f t="shared" si="639"/>
        <v>19</v>
      </c>
      <c r="U617" s="48"/>
    </row>
    <row r="618" spans="1:21" ht="31.5" x14ac:dyDescent="0.25">
      <c r="A618" s="20" t="s">
        <v>831</v>
      </c>
      <c r="B618" s="20" t="s">
        <v>6</v>
      </c>
      <c r="C618" s="20"/>
      <c r="D618" s="20"/>
      <c r="E618" s="23" t="s">
        <v>733</v>
      </c>
      <c r="F618" s="24">
        <f>F619</f>
        <v>0</v>
      </c>
      <c r="G618" s="24">
        <f t="shared" ref="G618:K619" si="660">G619</f>
        <v>0</v>
      </c>
      <c r="H618" s="24">
        <f t="shared" si="660"/>
        <v>0</v>
      </c>
      <c r="I618" s="24">
        <f t="shared" si="660"/>
        <v>1506.2</v>
      </c>
      <c r="J618" s="24">
        <f t="shared" si="660"/>
        <v>1506.2</v>
      </c>
      <c r="K618" s="24">
        <f t="shared" si="660"/>
        <v>1506.2</v>
      </c>
      <c r="L618" s="42">
        <f t="shared" si="648"/>
        <v>1506.2</v>
      </c>
      <c r="M618" s="42">
        <f t="shared" si="649"/>
        <v>1506.2</v>
      </c>
      <c r="N618" s="42">
        <f t="shared" si="650"/>
        <v>1506.2</v>
      </c>
      <c r="O618" s="48">
        <f t="shared" ref="O618:Q619" si="661">O619</f>
        <v>0</v>
      </c>
      <c r="P618" s="48">
        <f t="shared" si="661"/>
        <v>0</v>
      </c>
      <c r="Q618" s="48">
        <f t="shared" si="661"/>
        <v>0</v>
      </c>
      <c r="R618" s="45">
        <f t="shared" si="637"/>
        <v>1506.2</v>
      </c>
      <c r="S618" s="45">
        <f t="shared" si="638"/>
        <v>1506.2</v>
      </c>
      <c r="T618" s="45">
        <f t="shared" si="639"/>
        <v>1506.2</v>
      </c>
      <c r="U618" s="48">
        <f t="shared" ref="U618:U619" si="662">U619</f>
        <v>0</v>
      </c>
    </row>
    <row r="619" spans="1:21" ht="47.25" x14ac:dyDescent="0.25">
      <c r="A619" s="20" t="s">
        <v>831</v>
      </c>
      <c r="B619" s="20" t="s">
        <v>167</v>
      </c>
      <c r="C619" s="20"/>
      <c r="D619" s="20"/>
      <c r="E619" s="23" t="s">
        <v>734</v>
      </c>
      <c r="F619" s="24">
        <f>F620</f>
        <v>0</v>
      </c>
      <c r="G619" s="24">
        <f t="shared" si="660"/>
        <v>0</v>
      </c>
      <c r="H619" s="24">
        <f t="shared" si="660"/>
        <v>0</v>
      </c>
      <c r="I619" s="24">
        <f t="shared" si="660"/>
        <v>1506.2</v>
      </c>
      <c r="J619" s="24">
        <f t="shared" si="660"/>
        <v>1506.2</v>
      </c>
      <c r="K619" s="24">
        <f t="shared" si="660"/>
        <v>1506.2</v>
      </c>
      <c r="L619" s="42">
        <f t="shared" si="648"/>
        <v>1506.2</v>
      </c>
      <c r="M619" s="42">
        <f t="shared" si="649"/>
        <v>1506.2</v>
      </c>
      <c r="N619" s="42">
        <f t="shared" si="650"/>
        <v>1506.2</v>
      </c>
      <c r="O619" s="48">
        <f t="shared" si="661"/>
        <v>0</v>
      </c>
      <c r="P619" s="48">
        <f t="shared" si="661"/>
        <v>0</v>
      </c>
      <c r="Q619" s="48">
        <f t="shared" si="661"/>
        <v>0</v>
      </c>
      <c r="R619" s="45">
        <f t="shared" si="637"/>
        <v>1506.2</v>
      </c>
      <c r="S619" s="45">
        <f t="shared" si="638"/>
        <v>1506.2</v>
      </c>
      <c r="T619" s="45">
        <f t="shared" si="639"/>
        <v>1506.2</v>
      </c>
      <c r="U619" s="48">
        <f t="shared" si="662"/>
        <v>0</v>
      </c>
    </row>
    <row r="620" spans="1:21" x14ac:dyDescent="0.25">
      <c r="A620" s="20" t="s">
        <v>831</v>
      </c>
      <c r="B620" s="20" t="s">
        <v>167</v>
      </c>
      <c r="C620" s="20" t="s">
        <v>12</v>
      </c>
      <c r="D620" s="20" t="s">
        <v>12</v>
      </c>
      <c r="E620" s="23" t="s">
        <v>772</v>
      </c>
      <c r="F620" s="24">
        <v>0</v>
      </c>
      <c r="G620" s="24">
        <v>0</v>
      </c>
      <c r="H620" s="24">
        <v>0</v>
      </c>
      <c r="I620" s="24">
        <f>1087.7+418.5</f>
        <v>1506.2</v>
      </c>
      <c r="J620" s="24">
        <f>1087.7+418.5</f>
        <v>1506.2</v>
      </c>
      <c r="K620" s="24">
        <f>1087.7+418.5</f>
        <v>1506.2</v>
      </c>
      <c r="L620" s="42">
        <f t="shared" si="648"/>
        <v>1506.2</v>
      </c>
      <c r="M620" s="42">
        <f t="shared" si="649"/>
        <v>1506.2</v>
      </c>
      <c r="N620" s="42">
        <f t="shared" si="650"/>
        <v>1506.2</v>
      </c>
      <c r="O620" s="48"/>
      <c r="P620" s="48"/>
      <c r="Q620" s="48"/>
      <c r="R620" s="45">
        <f t="shared" si="637"/>
        <v>1506.2</v>
      </c>
      <c r="S620" s="45">
        <f t="shared" si="638"/>
        <v>1506.2</v>
      </c>
      <c r="T620" s="45">
        <f t="shared" si="639"/>
        <v>1506.2</v>
      </c>
      <c r="U620" s="48"/>
    </row>
    <row r="621" spans="1:21" x14ac:dyDescent="0.25">
      <c r="A621" s="20" t="s">
        <v>310</v>
      </c>
      <c r="B621" s="20"/>
      <c r="C621" s="20"/>
      <c r="D621" s="20"/>
      <c r="E621" s="23" t="s">
        <v>519</v>
      </c>
      <c r="F621" s="24">
        <f>F622+F625+F628+F631</f>
        <v>133305.60000000001</v>
      </c>
      <c r="G621" s="24">
        <f t="shared" ref="G621:K621" si="663">G622+G625+G628+G631</f>
        <v>133305.60000000001</v>
      </c>
      <c r="H621" s="24">
        <f t="shared" si="663"/>
        <v>133305.60000000001</v>
      </c>
      <c r="I621" s="24">
        <f t="shared" si="663"/>
        <v>0</v>
      </c>
      <c r="J621" s="24">
        <f t="shared" si="663"/>
        <v>0</v>
      </c>
      <c r="K621" s="24">
        <f t="shared" si="663"/>
        <v>0</v>
      </c>
      <c r="L621" s="42">
        <f t="shared" si="578"/>
        <v>133305.60000000001</v>
      </c>
      <c r="M621" s="42">
        <f t="shared" si="579"/>
        <v>133305.60000000001</v>
      </c>
      <c r="N621" s="42">
        <f t="shared" si="580"/>
        <v>133305.60000000001</v>
      </c>
      <c r="O621" s="48">
        <f t="shared" ref="O621:P621" si="664">O622+O625+O628+O631</f>
        <v>-499.29999999999995</v>
      </c>
      <c r="P621" s="48">
        <f t="shared" si="664"/>
        <v>-499.29999999999995</v>
      </c>
      <c r="Q621" s="48">
        <f t="shared" ref="Q621" si="665">Q622+Q625+Q628+Q631</f>
        <v>-499.29999999999995</v>
      </c>
      <c r="R621" s="45">
        <f t="shared" si="637"/>
        <v>132806.30000000002</v>
      </c>
      <c r="S621" s="45">
        <f t="shared" si="638"/>
        <v>132806.30000000002</v>
      </c>
      <c r="T621" s="45">
        <f t="shared" si="639"/>
        <v>132806.30000000002</v>
      </c>
      <c r="U621" s="48">
        <f t="shared" ref="U621" si="666">U622+U625+U628+U631</f>
        <v>0</v>
      </c>
    </row>
    <row r="622" spans="1:21" ht="94.5" x14ac:dyDescent="0.25">
      <c r="A622" s="20" t="s">
        <v>310</v>
      </c>
      <c r="B622" s="20" t="s">
        <v>13</v>
      </c>
      <c r="C622" s="20"/>
      <c r="D622" s="20"/>
      <c r="E622" s="23" t="s">
        <v>730</v>
      </c>
      <c r="F622" s="24">
        <f>F623</f>
        <v>1271.4000000000001</v>
      </c>
      <c r="G622" s="24">
        <f t="shared" ref="G622:U623" si="667">G623</f>
        <v>1271.4000000000001</v>
      </c>
      <c r="H622" s="24">
        <f t="shared" si="667"/>
        <v>1271.4000000000001</v>
      </c>
      <c r="I622" s="24">
        <f t="shared" si="667"/>
        <v>0</v>
      </c>
      <c r="J622" s="24">
        <f t="shared" si="667"/>
        <v>0</v>
      </c>
      <c r="K622" s="24">
        <f t="shared" si="667"/>
        <v>0</v>
      </c>
      <c r="L622" s="42">
        <f t="shared" si="578"/>
        <v>1271.4000000000001</v>
      </c>
      <c r="M622" s="42">
        <f t="shared" si="579"/>
        <v>1271.4000000000001</v>
      </c>
      <c r="N622" s="42">
        <f t="shared" si="580"/>
        <v>1271.4000000000001</v>
      </c>
      <c r="O622" s="48">
        <f t="shared" si="667"/>
        <v>0</v>
      </c>
      <c r="P622" s="48">
        <f t="shared" si="667"/>
        <v>0</v>
      </c>
      <c r="Q622" s="48">
        <f t="shared" si="667"/>
        <v>0</v>
      </c>
      <c r="R622" s="45">
        <f t="shared" si="637"/>
        <v>1271.4000000000001</v>
      </c>
      <c r="S622" s="45">
        <f t="shared" si="638"/>
        <v>1271.4000000000001</v>
      </c>
      <c r="T622" s="45">
        <f t="shared" si="639"/>
        <v>1271.4000000000001</v>
      </c>
      <c r="U622" s="48">
        <f t="shared" si="667"/>
        <v>0</v>
      </c>
    </row>
    <row r="623" spans="1:21" ht="31.5" x14ac:dyDescent="0.25">
      <c r="A623" s="20" t="s">
        <v>310</v>
      </c>
      <c r="B623" s="20" t="s">
        <v>217</v>
      </c>
      <c r="C623" s="20"/>
      <c r="D623" s="20"/>
      <c r="E623" s="23" t="s">
        <v>732</v>
      </c>
      <c r="F623" s="24">
        <f>F624</f>
        <v>1271.4000000000001</v>
      </c>
      <c r="G623" s="24">
        <f t="shared" si="667"/>
        <v>1271.4000000000001</v>
      </c>
      <c r="H623" s="24">
        <f t="shared" si="667"/>
        <v>1271.4000000000001</v>
      </c>
      <c r="I623" s="24">
        <f t="shared" si="667"/>
        <v>0</v>
      </c>
      <c r="J623" s="24">
        <f t="shared" si="667"/>
        <v>0</v>
      </c>
      <c r="K623" s="24">
        <f t="shared" si="667"/>
        <v>0</v>
      </c>
      <c r="L623" s="42">
        <f t="shared" si="578"/>
        <v>1271.4000000000001</v>
      </c>
      <c r="M623" s="42">
        <f t="shared" si="579"/>
        <v>1271.4000000000001</v>
      </c>
      <c r="N623" s="42">
        <f t="shared" si="580"/>
        <v>1271.4000000000001</v>
      </c>
      <c r="O623" s="48">
        <f t="shared" si="667"/>
        <v>0</v>
      </c>
      <c r="P623" s="48">
        <f t="shared" si="667"/>
        <v>0</v>
      </c>
      <c r="Q623" s="48">
        <f t="shared" si="667"/>
        <v>0</v>
      </c>
      <c r="R623" s="45">
        <f t="shared" si="637"/>
        <v>1271.4000000000001</v>
      </c>
      <c r="S623" s="45">
        <f t="shared" si="638"/>
        <v>1271.4000000000001</v>
      </c>
      <c r="T623" s="45">
        <f t="shared" si="639"/>
        <v>1271.4000000000001</v>
      </c>
      <c r="U623" s="48">
        <f t="shared" si="667"/>
        <v>0</v>
      </c>
    </row>
    <row r="624" spans="1:21" x14ac:dyDescent="0.25">
      <c r="A624" s="20" t="s">
        <v>310</v>
      </c>
      <c r="B624" s="20">
        <v>120</v>
      </c>
      <c r="C624" s="20" t="s">
        <v>12</v>
      </c>
      <c r="D624" s="20" t="s">
        <v>12</v>
      </c>
      <c r="E624" s="23" t="s">
        <v>772</v>
      </c>
      <c r="F624" s="24">
        <v>1271.4000000000001</v>
      </c>
      <c r="G624" s="24">
        <v>1271.4000000000001</v>
      </c>
      <c r="H624" s="24">
        <v>1271.4000000000001</v>
      </c>
      <c r="I624" s="24"/>
      <c r="J624" s="24"/>
      <c r="K624" s="24"/>
      <c r="L624" s="42">
        <f t="shared" si="578"/>
        <v>1271.4000000000001</v>
      </c>
      <c r="M624" s="42">
        <f t="shared" si="579"/>
        <v>1271.4000000000001</v>
      </c>
      <c r="N624" s="42">
        <f t="shared" si="580"/>
        <v>1271.4000000000001</v>
      </c>
      <c r="O624" s="48"/>
      <c r="P624" s="48"/>
      <c r="Q624" s="48"/>
      <c r="R624" s="45">
        <f t="shared" si="637"/>
        <v>1271.4000000000001</v>
      </c>
      <c r="S624" s="45">
        <f t="shared" si="638"/>
        <v>1271.4000000000001</v>
      </c>
      <c r="T624" s="45">
        <f t="shared" si="639"/>
        <v>1271.4000000000001</v>
      </c>
      <c r="U624" s="48"/>
    </row>
    <row r="625" spans="1:21" ht="31.5" x14ac:dyDescent="0.25">
      <c r="A625" s="20" t="s">
        <v>310</v>
      </c>
      <c r="B625" s="20" t="s">
        <v>6</v>
      </c>
      <c r="C625" s="20"/>
      <c r="D625" s="20"/>
      <c r="E625" s="23" t="s">
        <v>733</v>
      </c>
      <c r="F625" s="24">
        <f>F626</f>
        <v>698.60000000000014</v>
      </c>
      <c r="G625" s="24">
        <f t="shared" ref="G625:U626" si="668">G626</f>
        <v>698.60000000000014</v>
      </c>
      <c r="H625" s="24">
        <f t="shared" si="668"/>
        <v>698.60000000000014</v>
      </c>
      <c r="I625" s="24">
        <f t="shared" si="668"/>
        <v>0</v>
      </c>
      <c r="J625" s="24">
        <f t="shared" si="668"/>
        <v>0</v>
      </c>
      <c r="K625" s="24">
        <f t="shared" si="668"/>
        <v>0</v>
      </c>
      <c r="L625" s="42">
        <f t="shared" si="578"/>
        <v>698.60000000000014</v>
      </c>
      <c r="M625" s="42">
        <f t="shared" si="579"/>
        <v>698.60000000000014</v>
      </c>
      <c r="N625" s="42">
        <f t="shared" si="580"/>
        <v>698.60000000000014</v>
      </c>
      <c r="O625" s="48">
        <f t="shared" si="668"/>
        <v>-7.4</v>
      </c>
      <c r="P625" s="48">
        <f t="shared" si="668"/>
        <v>-7.4</v>
      </c>
      <c r="Q625" s="48">
        <f t="shared" si="668"/>
        <v>-7.4</v>
      </c>
      <c r="R625" s="45">
        <f t="shared" si="637"/>
        <v>691.20000000000016</v>
      </c>
      <c r="S625" s="45">
        <f t="shared" si="638"/>
        <v>691.20000000000016</v>
      </c>
      <c r="T625" s="45">
        <f t="shared" si="639"/>
        <v>691.20000000000016</v>
      </c>
      <c r="U625" s="48">
        <f t="shared" si="668"/>
        <v>0</v>
      </c>
    </row>
    <row r="626" spans="1:21" ht="47.25" x14ac:dyDescent="0.25">
      <c r="A626" s="20" t="s">
        <v>310</v>
      </c>
      <c r="B626" s="20" t="s">
        <v>167</v>
      </c>
      <c r="C626" s="20"/>
      <c r="D626" s="20"/>
      <c r="E626" s="23" t="s">
        <v>734</v>
      </c>
      <c r="F626" s="24">
        <f>F627</f>
        <v>698.60000000000014</v>
      </c>
      <c r="G626" s="24">
        <f t="shared" si="668"/>
        <v>698.60000000000014</v>
      </c>
      <c r="H626" s="24">
        <f t="shared" si="668"/>
        <v>698.60000000000014</v>
      </c>
      <c r="I626" s="24">
        <f t="shared" si="668"/>
        <v>0</v>
      </c>
      <c r="J626" s="24">
        <f t="shared" si="668"/>
        <v>0</v>
      </c>
      <c r="K626" s="24">
        <f t="shared" si="668"/>
        <v>0</v>
      </c>
      <c r="L626" s="42">
        <f t="shared" si="578"/>
        <v>698.60000000000014</v>
      </c>
      <c r="M626" s="42">
        <f t="shared" si="579"/>
        <v>698.60000000000014</v>
      </c>
      <c r="N626" s="42">
        <f t="shared" si="580"/>
        <v>698.60000000000014</v>
      </c>
      <c r="O626" s="48">
        <f t="shared" si="668"/>
        <v>-7.4</v>
      </c>
      <c r="P626" s="48">
        <f t="shared" si="668"/>
        <v>-7.4</v>
      </c>
      <c r="Q626" s="48">
        <f t="shared" si="668"/>
        <v>-7.4</v>
      </c>
      <c r="R626" s="45">
        <f t="shared" si="637"/>
        <v>691.20000000000016</v>
      </c>
      <c r="S626" s="45">
        <f t="shared" si="638"/>
        <v>691.20000000000016</v>
      </c>
      <c r="T626" s="45">
        <f t="shared" si="639"/>
        <v>691.20000000000016</v>
      </c>
      <c r="U626" s="48">
        <f t="shared" si="668"/>
        <v>0</v>
      </c>
    </row>
    <row r="627" spans="1:21" x14ac:dyDescent="0.25">
      <c r="A627" s="20" t="s">
        <v>310</v>
      </c>
      <c r="B627" s="20">
        <v>240</v>
      </c>
      <c r="C627" s="20" t="s">
        <v>12</v>
      </c>
      <c r="D627" s="20" t="s">
        <v>12</v>
      </c>
      <c r="E627" s="23" t="s">
        <v>772</v>
      </c>
      <c r="F627" s="24">
        <v>698.60000000000014</v>
      </c>
      <c r="G627" s="24">
        <v>698.60000000000014</v>
      </c>
      <c r="H627" s="24">
        <v>698.60000000000014</v>
      </c>
      <c r="I627" s="24"/>
      <c r="J627" s="24"/>
      <c r="K627" s="24"/>
      <c r="L627" s="42">
        <f t="shared" si="578"/>
        <v>698.60000000000014</v>
      </c>
      <c r="M627" s="42">
        <f t="shared" si="579"/>
        <v>698.60000000000014</v>
      </c>
      <c r="N627" s="42">
        <f t="shared" si="580"/>
        <v>698.60000000000014</v>
      </c>
      <c r="O627" s="48">
        <v>-7.4</v>
      </c>
      <c r="P627" s="48">
        <v>-7.4</v>
      </c>
      <c r="Q627" s="48">
        <v>-7.4</v>
      </c>
      <c r="R627" s="45">
        <f t="shared" si="637"/>
        <v>691.20000000000016</v>
      </c>
      <c r="S627" s="45">
        <f t="shared" si="638"/>
        <v>691.20000000000016</v>
      </c>
      <c r="T627" s="45">
        <f t="shared" si="639"/>
        <v>691.20000000000016</v>
      </c>
      <c r="U627" s="48"/>
    </row>
    <row r="628" spans="1:21" ht="31.5" x14ac:dyDescent="0.25">
      <c r="A628" s="20" t="s">
        <v>310</v>
      </c>
      <c r="B628" s="20" t="s">
        <v>84</v>
      </c>
      <c r="C628" s="20"/>
      <c r="D628" s="20"/>
      <c r="E628" s="23" t="s">
        <v>735</v>
      </c>
      <c r="F628" s="24">
        <f>F629</f>
        <v>13997.1</v>
      </c>
      <c r="G628" s="24">
        <f t="shared" ref="G628:U629" si="669">G629</f>
        <v>13997.1</v>
      </c>
      <c r="H628" s="24">
        <f t="shared" si="669"/>
        <v>13997.1</v>
      </c>
      <c r="I628" s="24">
        <f t="shared" si="669"/>
        <v>0</v>
      </c>
      <c r="J628" s="24">
        <f t="shared" si="669"/>
        <v>0</v>
      </c>
      <c r="K628" s="24">
        <f t="shared" si="669"/>
        <v>0</v>
      </c>
      <c r="L628" s="42">
        <f t="shared" si="578"/>
        <v>13997.1</v>
      </c>
      <c r="M628" s="42">
        <f t="shared" si="579"/>
        <v>13997.1</v>
      </c>
      <c r="N628" s="42">
        <f t="shared" si="580"/>
        <v>13997.1</v>
      </c>
      <c r="O628" s="48">
        <f t="shared" si="669"/>
        <v>0</v>
      </c>
      <c r="P628" s="48">
        <f t="shared" si="669"/>
        <v>0</v>
      </c>
      <c r="Q628" s="48">
        <f t="shared" si="669"/>
        <v>0</v>
      </c>
      <c r="R628" s="45">
        <f t="shared" si="637"/>
        <v>13997.1</v>
      </c>
      <c r="S628" s="45">
        <f t="shared" si="638"/>
        <v>13997.1</v>
      </c>
      <c r="T628" s="45">
        <f t="shared" si="639"/>
        <v>13997.1</v>
      </c>
      <c r="U628" s="48">
        <f t="shared" si="669"/>
        <v>0</v>
      </c>
    </row>
    <row r="629" spans="1:21" ht="31.5" x14ac:dyDescent="0.25">
      <c r="A629" s="20" t="s">
        <v>310</v>
      </c>
      <c r="B629" s="20" t="s">
        <v>421</v>
      </c>
      <c r="C629" s="20"/>
      <c r="D629" s="20"/>
      <c r="E629" s="23" t="s">
        <v>737</v>
      </c>
      <c r="F629" s="24">
        <f>F630</f>
        <v>13997.1</v>
      </c>
      <c r="G629" s="24">
        <f t="shared" si="669"/>
        <v>13997.1</v>
      </c>
      <c r="H629" s="24">
        <f t="shared" si="669"/>
        <v>13997.1</v>
      </c>
      <c r="I629" s="24">
        <f t="shared" si="669"/>
        <v>0</v>
      </c>
      <c r="J629" s="24">
        <f t="shared" si="669"/>
        <v>0</v>
      </c>
      <c r="K629" s="24">
        <f t="shared" si="669"/>
        <v>0</v>
      </c>
      <c r="L629" s="42">
        <f t="shared" si="578"/>
        <v>13997.1</v>
      </c>
      <c r="M629" s="42">
        <f t="shared" si="579"/>
        <v>13997.1</v>
      </c>
      <c r="N629" s="42">
        <f t="shared" si="580"/>
        <v>13997.1</v>
      </c>
      <c r="O629" s="48">
        <f t="shared" si="669"/>
        <v>0</v>
      </c>
      <c r="P629" s="48">
        <f t="shared" si="669"/>
        <v>0</v>
      </c>
      <c r="Q629" s="48">
        <f t="shared" si="669"/>
        <v>0</v>
      </c>
      <c r="R629" s="45">
        <f t="shared" si="637"/>
        <v>13997.1</v>
      </c>
      <c r="S629" s="45">
        <f t="shared" si="638"/>
        <v>13997.1</v>
      </c>
      <c r="T629" s="45">
        <f t="shared" si="639"/>
        <v>13997.1</v>
      </c>
      <c r="U629" s="48">
        <f t="shared" si="669"/>
        <v>0</v>
      </c>
    </row>
    <row r="630" spans="1:21" x14ac:dyDescent="0.25">
      <c r="A630" s="20" t="s">
        <v>310</v>
      </c>
      <c r="B630" s="20">
        <v>320</v>
      </c>
      <c r="C630" s="20" t="s">
        <v>12</v>
      </c>
      <c r="D630" s="20" t="s">
        <v>12</v>
      </c>
      <c r="E630" s="23" t="s">
        <v>772</v>
      </c>
      <c r="F630" s="24">
        <v>13997.1</v>
      </c>
      <c r="G630" s="24">
        <v>13997.1</v>
      </c>
      <c r="H630" s="24">
        <v>13997.1</v>
      </c>
      <c r="I630" s="24"/>
      <c r="J630" s="24"/>
      <c r="K630" s="24"/>
      <c r="L630" s="42">
        <f t="shared" si="578"/>
        <v>13997.1</v>
      </c>
      <c r="M630" s="42">
        <f t="shared" si="579"/>
        <v>13997.1</v>
      </c>
      <c r="N630" s="42">
        <f t="shared" si="580"/>
        <v>13997.1</v>
      </c>
      <c r="O630" s="48"/>
      <c r="P630" s="48"/>
      <c r="Q630" s="48"/>
      <c r="R630" s="45">
        <f t="shared" si="637"/>
        <v>13997.1</v>
      </c>
      <c r="S630" s="45">
        <f t="shared" si="638"/>
        <v>13997.1</v>
      </c>
      <c r="T630" s="45">
        <f t="shared" si="639"/>
        <v>13997.1</v>
      </c>
      <c r="U630" s="48"/>
    </row>
    <row r="631" spans="1:21" x14ac:dyDescent="0.25">
      <c r="A631" s="20" t="s">
        <v>310</v>
      </c>
      <c r="B631" s="20" t="s">
        <v>7</v>
      </c>
      <c r="C631" s="20"/>
      <c r="D631" s="20"/>
      <c r="E631" s="23" t="s">
        <v>746</v>
      </c>
      <c r="F631" s="24">
        <f>F632</f>
        <v>117338.5</v>
      </c>
      <c r="G631" s="24">
        <f t="shared" ref="G631:U632" si="670">G632</f>
        <v>117338.5</v>
      </c>
      <c r="H631" s="24">
        <f t="shared" si="670"/>
        <v>117338.5</v>
      </c>
      <c r="I631" s="24">
        <f t="shared" si="670"/>
        <v>0</v>
      </c>
      <c r="J631" s="24">
        <f t="shared" si="670"/>
        <v>0</v>
      </c>
      <c r="K631" s="24">
        <f t="shared" si="670"/>
        <v>0</v>
      </c>
      <c r="L631" s="42">
        <f t="shared" ref="L631:L694" si="671">F631+I631</f>
        <v>117338.5</v>
      </c>
      <c r="M631" s="42">
        <f t="shared" ref="M631:M694" si="672">G631+J631</f>
        <v>117338.5</v>
      </c>
      <c r="N631" s="42">
        <f t="shared" ref="N631:N694" si="673">H631+K631</f>
        <v>117338.5</v>
      </c>
      <c r="O631" s="48">
        <f t="shared" si="670"/>
        <v>-491.9</v>
      </c>
      <c r="P631" s="48">
        <f t="shared" si="670"/>
        <v>-491.9</v>
      </c>
      <c r="Q631" s="48">
        <f t="shared" si="670"/>
        <v>-491.9</v>
      </c>
      <c r="R631" s="45">
        <f t="shared" si="637"/>
        <v>116846.6</v>
      </c>
      <c r="S631" s="45">
        <f t="shared" si="638"/>
        <v>116846.6</v>
      </c>
      <c r="T631" s="45">
        <f t="shared" si="639"/>
        <v>116846.6</v>
      </c>
      <c r="U631" s="48">
        <f t="shared" si="670"/>
        <v>0</v>
      </c>
    </row>
    <row r="632" spans="1:21" ht="63" x14ac:dyDescent="0.25">
      <c r="A632" s="20" t="s">
        <v>310</v>
      </c>
      <c r="B632" s="20" t="s">
        <v>220</v>
      </c>
      <c r="C632" s="20"/>
      <c r="D632" s="20"/>
      <c r="E632" s="23" t="s">
        <v>747</v>
      </c>
      <c r="F632" s="24">
        <f>F633</f>
        <v>117338.5</v>
      </c>
      <c r="G632" s="24">
        <f t="shared" si="670"/>
        <v>117338.5</v>
      </c>
      <c r="H632" s="24">
        <f t="shared" si="670"/>
        <v>117338.5</v>
      </c>
      <c r="I632" s="24">
        <f t="shared" si="670"/>
        <v>0</v>
      </c>
      <c r="J632" s="24">
        <f t="shared" si="670"/>
        <v>0</v>
      </c>
      <c r="K632" s="24">
        <f t="shared" si="670"/>
        <v>0</v>
      </c>
      <c r="L632" s="42">
        <f t="shared" si="671"/>
        <v>117338.5</v>
      </c>
      <c r="M632" s="42">
        <f t="shared" si="672"/>
        <v>117338.5</v>
      </c>
      <c r="N632" s="42">
        <f t="shared" si="673"/>
        <v>117338.5</v>
      </c>
      <c r="O632" s="48">
        <f t="shared" si="670"/>
        <v>-491.9</v>
      </c>
      <c r="P632" s="48">
        <f t="shared" si="670"/>
        <v>-491.9</v>
      </c>
      <c r="Q632" s="48">
        <f t="shared" si="670"/>
        <v>-491.9</v>
      </c>
      <c r="R632" s="45">
        <f t="shared" si="637"/>
        <v>116846.6</v>
      </c>
      <c r="S632" s="45">
        <f t="shared" si="638"/>
        <v>116846.6</v>
      </c>
      <c r="T632" s="45">
        <f t="shared" si="639"/>
        <v>116846.6</v>
      </c>
      <c r="U632" s="48">
        <f t="shared" si="670"/>
        <v>0</v>
      </c>
    </row>
    <row r="633" spans="1:21" x14ac:dyDescent="0.25">
      <c r="A633" s="20" t="s">
        <v>310</v>
      </c>
      <c r="B633" s="20">
        <v>810</v>
      </c>
      <c r="C633" s="20" t="s">
        <v>12</v>
      </c>
      <c r="D633" s="20" t="s">
        <v>12</v>
      </c>
      <c r="E633" s="23" t="s">
        <v>772</v>
      </c>
      <c r="F633" s="24">
        <v>117338.5</v>
      </c>
      <c r="G633" s="24">
        <v>117338.5</v>
      </c>
      <c r="H633" s="24">
        <v>117338.5</v>
      </c>
      <c r="I633" s="24"/>
      <c r="J633" s="24"/>
      <c r="K633" s="24"/>
      <c r="L633" s="42">
        <f t="shared" si="671"/>
        <v>117338.5</v>
      </c>
      <c r="M633" s="42">
        <f t="shared" si="672"/>
        <v>117338.5</v>
      </c>
      <c r="N633" s="42">
        <f t="shared" si="673"/>
        <v>117338.5</v>
      </c>
      <c r="O633" s="48">
        <v>-491.9</v>
      </c>
      <c r="P633" s="48">
        <v>-491.9</v>
      </c>
      <c r="Q633" s="48">
        <v>-491.9</v>
      </c>
      <c r="R633" s="45">
        <f t="shared" si="637"/>
        <v>116846.6</v>
      </c>
      <c r="S633" s="45">
        <f t="shared" si="638"/>
        <v>116846.6</v>
      </c>
      <c r="T633" s="45">
        <f t="shared" si="639"/>
        <v>116846.6</v>
      </c>
      <c r="U633" s="48"/>
    </row>
    <row r="634" spans="1:21" ht="110.25" x14ac:dyDescent="0.25">
      <c r="A634" s="20" t="s">
        <v>311</v>
      </c>
      <c r="B634" s="20"/>
      <c r="C634" s="20"/>
      <c r="D634" s="20"/>
      <c r="E634" s="23" t="s">
        <v>520</v>
      </c>
      <c r="F634" s="24">
        <f>F635</f>
        <v>6546.2</v>
      </c>
      <c r="G634" s="24">
        <f t="shared" ref="G634:U636" si="674">G635</f>
        <v>6664.9</v>
      </c>
      <c r="H634" s="24">
        <f t="shared" si="674"/>
        <v>6664.9</v>
      </c>
      <c r="I634" s="24">
        <f t="shared" si="674"/>
        <v>0</v>
      </c>
      <c r="J634" s="24">
        <f t="shared" si="674"/>
        <v>0</v>
      </c>
      <c r="K634" s="24">
        <f t="shared" si="674"/>
        <v>0</v>
      </c>
      <c r="L634" s="42">
        <f t="shared" si="671"/>
        <v>6546.2</v>
      </c>
      <c r="M634" s="42">
        <f t="shared" si="672"/>
        <v>6664.9</v>
      </c>
      <c r="N634" s="42">
        <f t="shared" si="673"/>
        <v>6664.9</v>
      </c>
      <c r="O634" s="48">
        <f t="shared" si="674"/>
        <v>0</v>
      </c>
      <c r="P634" s="48">
        <f t="shared" si="674"/>
        <v>0</v>
      </c>
      <c r="Q634" s="48">
        <f t="shared" si="674"/>
        <v>0</v>
      </c>
      <c r="R634" s="45">
        <f t="shared" si="637"/>
        <v>6546.2</v>
      </c>
      <c r="S634" s="45">
        <f t="shared" si="638"/>
        <v>6664.9</v>
      </c>
      <c r="T634" s="45">
        <f t="shared" si="639"/>
        <v>6664.9</v>
      </c>
      <c r="U634" s="48">
        <f t="shared" si="674"/>
        <v>0</v>
      </c>
    </row>
    <row r="635" spans="1:21" x14ac:dyDescent="0.25">
      <c r="A635" s="20" t="s">
        <v>311</v>
      </c>
      <c r="B635" s="20" t="s">
        <v>7</v>
      </c>
      <c r="C635" s="20"/>
      <c r="D635" s="20"/>
      <c r="E635" s="23" t="s">
        <v>746</v>
      </c>
      <c r="F635" s="24">
        <f>F636</f>
        <v>6546.2</v>
      </c>
      <c r="G635" s="24">
        <f t="shared" si="674"/>
        <v>6664.9</v>
      </c>
      <c r="H635" s="24">
        <f t="shared" si="674"/>
        <v>6664.9</v>
      </c>
      <c r="I635" s="24">
        <f t="shared" si="674"/>
        <v>0</v>
      </c>
      <c r="J635" s="24">
        <f t="shared" si="674"/>
        <v>0</v>
      </c>
      <c r="K635" s="24">
        <f t="shared" si="674"/>
        <v>0</v>
      </c>
      <c r="L635" s="42">
        <f t="shared" si="671"/>
        <v>6546.2</v>
      </c>
      <c r="M635" s="42">
        <f t="shared" si="672"/>
        <v>6664.9</v>
      </c>
      <c r="N635" s="42">
        <f t="shared" si="673"/>
        <v>6664.9</v>
      </c>
      <c r="O635" s="48">
        <f t="shared" si="674"/>
        <v>0</v>
      </c>
      <c r="P635" s="48">
        <f t="shared" si="674"/>
        <v>0</v>
      </c>
      <c r="Q635" s="48">
        <f t="shared" si="674"/>
        <v>0</v>
      </c>
      <c r="R635" s="45">
        <f t="shared" si="637"/>
        <v>6546.2</v>
      </c>
      <c r="S635" s="45">
        <f t="shared" si="638"/>
        <v>6664.9</v>
      </c>
      <c r="T635" s="45">
        <f t="shared" si="639"/>
        <v>6664.9</v>
      </c>
      <c r="U635" s="48">
        <f t="shared" si="674"/>
        <v>0</v>
      </c>
    </row>
    <row r="636" spans="1:21" ht="63" x14ac:dyDescent="0.25">
      <c r="A636" s="20" t="s">
        <v>311</v>
      </c>
      <c r="B636" s="20" t="s">
        <v>220</v>
      </c>
      <c r="C636" s="20"/>
      <c r="D636" s="20"/>
      <c r="E636" s="23" t="s">
        <v>747</v>
      </c>
      <c r="F636" s="24">
        <f>F637</f>
        <v>6546.2</v>
      </c>
      <c r="G636" s="24">
        <f t="shared" si="674"/>
        <v>6664.9</v>
      </c>
      <c r="H636" s="24">
        <f t="shared" si="674"/>
        <v>6664.9</v>
      </c>
      <c r="I636" s="24">
        <f t="shared" si="674"/>
        <v>0</v>
      </c>
      <c r="J636" s="24">
        <f t="shared" si="674"/>
        <v>0</v>
      </c>
      <c r="K636" s="24">
        <f t="shared" si="674"/>
        <v>0</v>
      </c>
      <c r="L636" s="42">
        <f t="shared" si="671"/>
        <v>6546.2</v>
      </c>
      <c r="M636" s="42">
        <f t="shared" si="672"/>
        <v>6664.9</v>
      </c>
      <c r="N636" s="42">
        <f t="shared" si="673"/>
        <v>6664.9</v>
      </c>
      <c r="O636" s="48">
        <f t="shared" si="674"/>
        <v>0</v>
      </c>
      <c r="P636" s="48">
        <f t="shared" si="674"/>
        <v>0</v>
      </c>
      <c r="Q636" s="48">
        <f t="shared" si="674"/>
        <v>0</v>
      </c>
      <c r="R636" s="45">
        <f t="shared" si="637"/>
        <v>6546.2</v>
      </c>
      <c r="S636" s="45">
        <f t="shared" si="638"/>
        <v>6664.9</v>
      </c>
      <c r="T636" s="45">
        <f t="shared" si="639"/>
        <v>6664.9</v>
      </c>
      <c r="U636" s="48">
        <f t="shared" si="674"/>
        <v>0</v>
      </c>
    </row>
    <row r="637" spans="1:21" x14ac:dyDescent="0.25">
      <c r="A637" s="20" t="s">
        <v>311</v>
      </c>
      <c r="B637" s="20">
        <v>810</v>
      </c>
      <c r="C637" s="20" t="s">
        <v>12</v>
      </c>
      <c r="D637" s="20" t="s">
        <v>12</v>
      </c>
      <c r="E637" s="23" t="s">
        <v>772</v>
      </c>
      <c r="F637" s="24">
        <v>6546.2</v>
      </c>
      <c r="G637" s="24">
        <v>6664.9</v>
      </c>
      <c r="H637" s="24">
        <v>6664.9</v>
      </c>
      <c r="I637" s="24"/>
      <c r="J637" s="24"/>
      <c r="K637" s="24"/>
      <c r="L637" s="42">
        <f t="shared" si="671"/>
        <v>6546.2</v>
      </c>
      <c r="M637" s="42">
        <f t="shared" si="672"/>
        <v>6664.9</v>
      </c>
      <c r="N637" s="42">
        <f t="shared" si="673"/>
        <v>6664.9</v>
      </c>
      <c r="O637" s="48"/>
      <c r="P637" s="48"/>
      <c r="Q637" s="48"/>
      <c r="R637" s="45">
        <f t="shared" si="637"/>
        <v>6546.2</v>
      </c>
      <c r="S637" s="45">
        <f t="shared" si="638"/>
        <v>6664.9</v>
      </c>
      <c r="T637" s="45">
        <f t="shared" si="639"/>
        <v>6664.9</v>
      </c>
      <c r="U637" s="48"/>
    </row>
    <row r="638" spans="1:21" s="8" customFormat="1" ht="31.5" x14ac:dyDescent="0.25">
      <c r="A638" s="1" t="s">
        <v>306</v>
      </c>
      <c r="B638" s="1"/>
      <c r="C638" s="1"/>
      <c r="D638" s="1"/>
      <c r="E638" s="2" t="s">
        <v>521</v>
      </c>
      <c r="F638" s="3">
        <f>F639+F647</f>
        <v>15503.599999999999</v>
      </c>
      <c r="G638" s="3">
        <f t="shared" ref="G638:K638" si="675">G639+G647</f>
        <v>14850.4</v>
      </c>
      <c r="H638" s="3">
        <f t="shared" si="675"/>
        <v>15174.1</v>
      </c>
      <c r="I638" s="3">
        <f t="shared" si="675"/>
        <v>0</v>
      </c>
      <c r="J638" s="3">
        <f t="shared" si="675"/>
        <v>0</v>
      </c>
      <c r="K638" s="3">
        <f t="shared" si="675"/>
        <v>0</v>
      </c>
      <c r="L638" s="42">
        <f t="shared" si="671"/>
        <v>15503.599999999999</v>
      </c>
      <c r="M638" s="42">
        <f t="shared" si="672"/>
        <v>14850.4</v>
      </c>
      <c r="N638" s="42">
        <f t="shared" si="673"/>
        <v>15174.1</v>
      </c>
      <c r="O638" s="50">
        <f t="shared" ref="O638:P638" si="676">O639+O647</f>
        <v>0</v>
      </c>
      <c r="P638" s="50">
        <f t="shared" si="676"/>
        <v>0</v>
      </c>
      <c r="Q638" s="50">
        <f t="shared" ref="Q638" si="677">Q639+Q647</f>
        <v>0</v>
      </c>
      <c r="R638" s="53">
        <f t="shared" si="637"/>
        <v>15503.599999999999</v>
      </c>
      <c r="S638" s="45">
        <f t="shared" si="638"/>
        <v>14850.4</v>
      </c>
      <c r="T638" s="45">
        <f t="shared" si="639"/>
        <v>15174.1</v>
      </c>
      <c r="U638" s="50">
        <f t="shared" ref="U638" si="678">U639+U647</f>
        <v>0</v>
      </c>
    </row>
    <row r="639" spans="1:21" s="28" customFormat="1" ht="31.5" x14ac:dyDescent="0.25">
      <c r="A639" s="25" t="s">
        <v>307</v>
      </c>
      <c r="B639" s="25"/>
      <c r="C639" s="25"/>
      <c r="D639" s="25"/>
      <c r="E639" s="26" t="s">
        <v>522</v>
      </c>
      <c r="F639" s="27">
        <f>F640</f>
        <v>5585.5999999999995</v>
      </c>
      <c r="G639" s="27">
        <f t="shared" ref="G639:U639" si="679">G640</f>
        <v>4913.3000000000011</v>
      </c>
      <c r="H639" s="27">
        <f t="shared" si="679"/>
        <v>5215.3000000000011</v>
      </c>
      <c r="I639" s="27">
        <f t="shared" si="679"/>
        <v>0</v>
      </c>
      <c r="J639" s="27">
        <f t="shared" si="679"/>
        <v>0</v>
      </c>
      <c r="K639" s="27">
        <f t="shared" si="679"/>
        <v>0</v>
      </c>
      <c r="L639" s="42">
        <f t="shared" si="671"/>
        <v>5585.5999999999995</v>
      </c>
      <c r="M639" s="42">
        <f t="shared" si="672"/>
        <v>4913.3000000000011</v>
      </c>
      <c r="N639" s="42">
        <f t="shared" si="673"/>
        <v>5215.3000000000011</v>
      </c>
      <c r="O639" s="49">
        <f t="shared" si="679"/>
        <v>0</v>
      </c>
      <c r="P639" s="49">
        <f t="shared" si="679"/>
        <v>0</v>
      </c>
      <c r="Q639" s="49">
        <f t="shared" si="679"/>
        <v>0</v>
      </c>
      <c r="R639" s="55">
        <f t="shared" si="637"/>
        <v>5585.5999999999995</v>
      </c>
      <c r="S639" s="45">
        <f t="shared" si="638"/>
        <v>4913.3000000000011</v>
      </c>
      <c r="T639" s="45">
        <f t="shared" si="639"/>
        <v>5215.3000000000011</v>
      </c>
      <c r="U639" s="49">
        <f t="shared" si="679"/>
        <v>0</v>
      </c>
    </row>
    <row r="640" spans="1:21" ht="31.5" x14ac:dyDescent="0.25">
      <c r="A640" s="20" t="s">
        <v>303</v>
      </c>
      <c r="B640" s="20"/>
      <c r="C640" s="20"/>
      <c r="D640" s="20"/>
      <c r="E640" s="23" t="s">
        <v>523</v>
      </c>
      <c r="F640" s="24">
        <f>F641+F644</f>
        <v>5585.5999999999995</v>
      </c>
      <c r="G640" s="24">
        <f t="shared" ref="G640:K640" si="680">G641+G644</f>
        <v>4913.3000000000011</v>
      </c>
      <c r="H640" s="24">
        <f t="shared" si="680"/>
        <v>5215.3000000000011</v>
      </c>
      <c r="I640" s="24">
        <f t="shared" si="680"/>
        <v>0</v>
      </c>
      <c r="J640" s="24">
        <f t="shared" si="680"/>
        <v>0</v>
      </c>
      <c r="K640" s="24">
        <f t="shared" si="680"/>
        <v>0</v>
      </c>
      <c r="L640" s="42">
        <f t="shared" si="671"/>
        <v>5585.5999999999995</v>
      </c>
      <c r="M640" s="42">
        <f t="shared" si="672"/>
        <v>4913.3000000000011</v>
      </c>
      <c r="N640" s="42">
        <f t="shared" si="673"/>
        <v>5215.3000000000011</v>
      </c>
      <c r="O640" s="48">
        <f t="shared" ref="O640:P640" si="681">O641+O644</f>
        <v>0</v>
      </c>
      <c r="P640" s="48">
        <f t="shared" si="681"/>
        <v>0</v>
      </c>
      <c r="Q640" s="48">
        <f t="shared" ref="Q640" si="682">Q641+Q644</f>
        <v>0</v>
      </c>
      <c r="R640" s="45">
        <f t="shared" si="637"/>
        <v>5585.5999999999995</v>
      </c>
      <c r="S640" s="45">
        <f t="shared" si="638"/>
        <v>4913.3000000000011</v>
      </c>
      <c r="T640" s="45">
        <f t="shared" si="639"/>
        <v>5215.3000000000011</v>
      </c>
      <c r="U640" s="48">
        <f t="shared" ref="U640" si="683">U641+U644</f>
        <v>0</v>
      </c>
    </row>
    <row r="641" spans="1:21" ht="94.5" x14ac:dyDescent="0.25">
      <c r="A641" s="20" t="s">
        <v>303</v>
      </c>
      <c r="B641" s="20" t="s">
        <v>13</v>
      </c>
      <c r="C641" s="20"/>
      <c r="D641" s="20"/>
      <c r="E641" s="23" t="s">
        <v>730</v>
      </c>
      <c r="F641" s="24">
        <f>F642</f>
        <v>56.4</v>
      </c>
      <c r="G641" s="24">
        <f t="shared" ref="G641:U642" si="684">G642</f>
        <v>63.800000000000004</v>
      </c>
      <c r="H641" s="24">
        <f t="shared" si="684"/>
        <v>67.099999999999994</v>
      </c>
      <c r="I641" s="24">
        <f t="shared" si="684"/>
        <v>0</v>
      </c>
      <c r="J641" s="24">
        <f t="shared" si="684"/>
        <v>0</v>
      </c>
      <c r="K641" s="24">
        <f t="shared" si="684"/>
        <v>0</v>
      </c>
      <c r="L641" s="42">
        <f t="shared" si="671"/>
        <v>56.4</v>
      </c>
      <c r="M641" s="42">
        <f t="shared" si="672"/>
        <v>63.800000000000004</v>
      </c>
      <c r="N641" s="42">
        <f t="shared" si="673"/>
        <v>67.099999999999994</v>
      </c>
      <c r="O641" s="48">
        <f t="shared" si="684"/>
        <v>0</v>
      </c>
      <c r="P641" s="48">
        <f t="shared" si="684"/>
        <v>0</v>
      </c>
      <c r="Q641" s="48">
        <f t="shared" si="684"/>
        <v>0</v>
      </c>
      <c r="R641" s="45">
        <f t="shared" si="637"/>
        <v>56.4</v>
      </c>
      <c r="S641" s="45">
        <f t="shared" si="638"/>
        <v>63.800000000000004</v>
      </c>
      <c r="T641" s="45">
        <f t="shared" si="639"/>
        <v>67.099999999999994</v>
      </c>
      <c r="U641" s="48">
        <f t="shared" si="684"/>
        <v>0</v>
      </c>
    </row>
    <row r="642" spans="1:21" ht="31.5" x14ac:dyDescent="0.25">
      <c r="A642" s="20" t="s">
        <v>303</v>
      </c>
      <c r="B642" s="20" t="s">
        <v>217</v>
      </c>
      <c r="C642" s="20"/>
      <c r="D642" s="20"/>
      <c r="E642" s="23" t="s">
        <v>732</v>
      </c>
      <c r="F642" s="24">
        <f>F643</f>
        <v>56.4</v>
      </c>
      <c r="G642" s="24">
        <f t="shared" si="684"/>
        <v>63.800000000000004</v>
      </c>
      <c r="H642" s="24">
        <f t="shared" si="684"/>
        <v>67.099999999999994</v>
      </c>
      <c r="I642" s="24">
        <f t="shared" si="684"/>
        <v>0</v>
      </c>
      <c r="J642" s="24">
        <f t="shared" si="684"/>
        <v>0</v>
      </c>
      <c r="K642" s="24">
        <f t="shared" si="684"/>
        <v>0</v>
      </c>
      <c r="L642" s="42">
        <f t="shared" si="671"/>
        <v>56.4</v>
      </c>
      <c r="M642" s="42">
        <f t="shared" si="672"/>
        <v>63.800000000000004</v>
      </c>
      <c r="N642" s="42">
        <f t="shared" si="673"/>
        <v>67.099999999999994</v>
      </c>
      <c r="O642" s="48">
        <f t="shared" si="684"/>
        <v>0</v>
      </c>
      <c r="P642" s="48">
        <f t="shared" si="684"/>
        <v>0</v>
      </c>
      <c r="Q642" s="48">
        <f t="shared" si="684"/>
        <v>0</v>
      </c>
      <c r="R642" s="45">
        <f t="shared" si="637"/>
        <v>56.4</v>
      </c>
      <c r="S642" s="45">
        <f t="shared" si="638"/>
        <v>63.800000000000004</v>
      </c>
      <c r="T642" s="45">
        <f t="shared" si="639"/>
        <v>67.099999999999994</v>
      </c>
      <c r="U642" s="48">
        <f t="shared" si="684"/>
        <v>0</v>
      </c>
    </row>
    <row r="643" spans="1:21" ht="31.5" x14ac:dyDescent="0.25">
      <c r="A643" s="20" t="s">
        <v>303</v>
      </c>
      <c r="B643" s="20">
        <v>120</v>
      </c>
      <c r="C643" s="20" t="s">
        <v>44</v>
      </c>
      <c r="D643" s="20" t="s">
        <v>45</v>
      </c>
      <c r="E643" s="23" t="s">
        <v>763</v>
      </c>
      <c r="F643" s="24">
        <v>56.4</v>
      </c>
      <c r="G643" s="24">
        <v>63.800000000000004</v>
      </c>
      <c r="H643" s="24">
        <v>67.099999999999994</v>
      </c>
      <c r="I643" s="24"/>
      <c r="J643" s="24"/>
      <c r="K643" s="24"/>
      <c r="L643" s="42">
        <f t="shared" si="671"/>
        <v>56.4</v>
      </c>
      <c r="M643" s="42">
        <f t="shared" si="672"/>
        <v>63.800000000000004</v>
      </c>
      <c r="N643" s="42">
        <f t="shared" si="673"/>
        <v>67.099999999999994</v>
      </c>
      <c r="O643" s="48"/>
      <c r="P643" s="48"/>
      <c r="Q643" s="48"/>
      <c r="R643" s="45">
        <f t="shared" si="637"/>
        <v>56.4</v>
      </c>
      <c r="S643" s="45">
        <f t="shared" si="638"/>
        <v>63.800000000000004</v>
      </c>
      <c r="T643" s="45">
        <f t="shared" si="639"/>
        <v>67.099999999999994</v>
      </c>
      <c r="U643" s="48"/>
    </row>
    <row r="644" spans="1:21" ht="31.5" x14ac:dyDescent="0.25">
      <c r="A644" s="20" t="s">
        <v>303</v>
      </c>
      <c r="B644" s="20" t="s">
        <v>6</v>
      </c>
      <c r="C644" s="20"/>
      <c r="D644" s="20"/>
      <c r="E644" s="23" t="s">
        <v>733</v>
      </c>
      <c r="F644" s="24">
        <f>F645</f>
        <v>5529.2</v>
      </c>
      <c r="G644" s="24">
        <f t="shared" ref="G644:U645" si="685">G645</f>
        <v>4849.5000000000009</v>
      </c>
      <c r="H644" s="24">
        <f t="shared" si="685"/>
        <v>5148.2000000000007</v>
      </c>
      <c r="I644" s="24">
        <f t="shared" si="685"/>
        <v>0</v>
      </c>
      <c r="J644" s="24">
        <f t="shared" si="685"/>
        <v>0</v>
      </c>
      <c r="K644" s="24">
        <f t="shared" si="685"/>
        <v>0</v>
      </c>
      <c r="L644" s="42">
        <f t="shared" si="671"/>
        <v>5529.2</v>
      </c>
      <c r="M644" s="42">
        <f t="shared" si="672"/>
        <v>4849.5000000000009</v>
      </c>
      <c r="N644" s="42">
        <f t="shared" si="673"/>
        <v>5148.2000000000007</v>
      </c>
      <c r="O644" s="48">
        <f t="shared" si="685"/>
        <v>0</v>
      </c>
      <c r="P644" s="48">
        <f t="shared" si="685"/>
        <v>0</v>
      </c>
      <c r="Q644" s="48">
        <f t="shared" si="685"/>
        <v>0</v>
      </c>
      <c r="R644" s="45">
        <f t="shared" si="637"/>
        <v>5529.2</v>
      </c>
      <c r="S644" s="45">
        <f t="shared" si="638"/>
        <v>4849.5000000000009</v>
      </c>
      <c r="T644" s="45">
        <f t="shared" si="639"/>
        <v>5148.2000000000007</v>
      </c>
      <c r="U644" s="48">
        <f t="shared" si="685"/>
        <v>0</v>
      </c>
    </row>
    <row r="645" spans="1:21" ht="47.25" x14ac:dyDescent="0.25">
      <c r="A645" s="20" t="s">
        <v>303</v>
      </c>
      <c r="B645" s="20" t="s">
        <v>167</v>
      </c>
      <c r="C645" s="20"/>
      <c r="D645" s="20"/>
      <c r="E645" s="23" t="s">
        <v>734</v>
      </c>
      <c r="F645" s="24">
        <f>F646</f>
        <v>5529.2</v>
      </c>
      <c r="G645" s="24">
        <f t="shared" si="685"/>
        <v>4849.5000000000009</v>
      </c>
      <c r="H645" s="24">
        <f t="shared" si="685"/>
        <v>5148.2000000000007</v>
      </c>
      <c r="I645" s="24">
        <f t="shared" si="685"/>
        <v>0</v>
      </c>
      <c r="J645" s="24">
        <f t="shared" si="685"/>
        <v>0</v>
      </c>
      <c r="K645" s="24">
        <f t="shared" si="685"/>
        <v>0</v>
      </c>
      <c r="L645" s="42">
        <f t="shared" si="671"/>
        <v>5529.2</v>
      </c>
      <c r="M645" s="42">
        <f t="shared" si="672"/>
        <v>4849.5000000000009</v>
      </c>
      <c r="N645" s="42">
        <f t="shared" si="673"/>
        <v>5148.2000000000007</v>
      </c>
      <c r="O645" s="48">
        <f t="shared" si="685"/>
        <v>0</v>
      </c>
      <c r="P645" s="48">
        <f t="shared" si="685"/>
        <v>0</v>
      </c>
      <c r="Q645" s="48">
        <f t="shared" si="685"/>
        <v>0</v>
      </c>
      <c r="R645" s="45">
        <f t="shared" si="637"/>
        <v>5529.2</v>
      </c>
      <c r="S645" s="45">
        <f t="shared" si="638"/>
        <v>4849.5000000000009</v>
      </c>
      <c r="T645" s="45">
        <f t="shared" si="639"/>
        <v>5148.2000000000007</v>
      </c>
      <c r="U645" s="48">
        <f t="shared" si="685"/>
        <v>0</v>
      </c>
    </row>
    <row r="646" spans="1:21" ht="31.5" x14ac:dyDescent="0.25">
      <c r="A646" s="20" t="s">
        <v>303</v>
      </c>
      <c r="B646" s="20">
        <v>240</v>
      </c>
      <c r="C646" s="20" t="s">
        <v>44</v>
      </c>
      <c r="D646" s="20" t="s">
        <v>45</v>
      </c>
      <c r="E646" s="23" t="s">
        <v>763</v>
      </c>
      <c r="F646" s="24">
        <v>5529.2</v>
      </c>
      <c r="G646" s="24">
        <v>4849.5000000000009</v>
      </c>
      <c r="H646" s="24">
        <v>5148.2000000000007</v>
      </c>
      <c r="I646" s="24"/>
      <c r="J646" s="24"/>
      <c r="K646" s="24"/>
      <c r="L646" s="42">
        <f t="shared" si="671"/>
        <v>5529.2</v>
      </c>
      <c r="M646" s="42">
        <f t="shared" si="672"/>
        <v>4849.5000000000009</v>
      </c>
      <c r="N646" s="42">
        <f t="shared" si="673"/>
        <v>5148.2000000000007</v>
      </c>
      <c r="O646" s="48"/>
      <c r="P646" s="48"/>
      <c r="Q646" s="48"/>
      <c r="R646" s="45">
        <f t="shared" si="637"/>
        <v>5529.2</v>
      </c>
      <c r="S646" s="45">
        <f t="shared" si="638"/>
        <v>4849.5000000000009</v>
      </c>
      <c r="T646" s="45">
        <f t="shared" si="639"/>
        <v>5148.2000000000007</v>
      </c>
      <c r="U646" s="48"/>
    </row>
    <row r="647" spans="1:21" s="28" customFormat="1" ht="31.5" x14ac:dyDescent="0.25">
      <c r="A647" s="25" t="s">
        <v>308</v>
      </c>
      <c r="B647" s="25"/>
      <c r="C647" s="25"/>
      <c r="D647" s="25"/>
      <c r="E647" s="26" t="s">
        <v>524</v>
      </c>
      <c r="F647" s="27">
        <f>F648+F652</f>
        <v>9918</v>
      </c>
      <c r="G647" s="27">
        <f t="shared" ref="G647:K647" si="686">G648+G652</f>
        <v>9937.0999999999985</v>
      </c>
      <c r="H647" s="27">
        <f t="shared" si="686"/>
        <v>9958.7999999999993</v>
      </c>
      <c r="I647" s="27">
        <f t="shared" si="686"/>
        <v>0</v>
      </c>
      <c r="J647" s="27">
        <f t="shared" si="686"/>
        <v>0</v>
      </c>
      <c r="K647" s="27">
        <f t="shared" si="686"/>
        <v>0</v>
      </c>
      <c r="L647" s="42">
        <f t="shared" si="671"/>
        <v>9918</v>
      </c>
      <c r="M647" s="42">
        <f t="shared" si="672"/>
        <v>9937.0999999999985</v>
      </c>
      <c r="N647" s="42">
        <f t="shared" si="673"/>
        <v>9958.7999999999993</v>
      </c>
      <c r="O647" s="49">
        <f t="shared" ref="O647:P647" si="687">O648+O652</f>
        <v>0</v>
      </c>
      <c r="P647" s="49">
        <f t="shared" si="687"/>
        <v>0</v>
      </c>
      <c r="Q647" s="49">
        <f t="shared" ref="Q647" si="688">Q648+Q652</f>
        <v>0</v>
      </c>
      <c r="R647" s="55">
        <f t="shared" si="637"/>
        <v>9918</v>
      </c>
      <c r="S647" s="45">
        <f t="shared" si="638"/>
        <v>9937.0999999999985</v>
      </c>
      <c r="T647" s="45">
        <f t="shared" si="639"/>
        <v>9958.7999999999993</v>
      </c>
      <c r="U647" s="49">
        <f t="shared" ref="U647" si="689">U648+U652</f>
        <v>0</v>
      </c>
    </row>
    <row r="648" spans="1:21" ht="78.75" x14ac:dyDescent="0.25">
      <c r="A648" s="20" t="s">
        <v>305</v>
      </c>
      <c r="B648" s="20"/>
      <c r="C648" s="20"/>
      <c r="D648" s="20"/>
      <c r="E648" s="23" t="s">
        <v>434</v>
      </c>
      <c r="F648" s="24">
        <f>F649</f>
        <v>3836.7</v>
      </c>
      <c r="G648" s="24">
        <f t="shared" ref="G648:U650" si="690">G649</f>
        <v>3831.2</v>
      </c>
      <c r="H648" s="24">
        <f t="shared" si="690"/>
        <v>3831.2</v>
      </c>
      <c r="I648" s="24">
        <f t="shared" si="690"/>
        <v>0</v>
      </c>
      <c r="J648" s="24">
        <f t="shared" si="690"/>
        <v>0</v>
      </c>
      <c r="K648" s="24">
        <f t="shared" si="690"/>
        <v>0</v>
      </c>
      <c r="L648" s="42">
        <f t="shared" si="671"/>
        <v>3836.7</v>
      </c>
      <c r="M648" s="42">
        <f t="shared" si="672"/>
        <v>3831.2</v>
      </c>
      <c r="N648" s="42">
        <f t="shared" si="673"/>
        <v>3831.2</v>
      </c>
      <c r="O648" s="48">
        <f t="shared" si="690"/>
        <v>0</v>
      </c>
      <c r="P648" s="48">
        <f t="shared" si="690"/>
        <v>0</v>
      </c>
      <c r="Q648" s="48">
        <f t="shared" si="690"/>
        <v>0</v>
      </c>
      <c r="R648" s="45">
        <f t="shared" si="637"/>
        <v>3836.7</v>
      </c>
      <c r="S648" s="45">
        <f t="shared" si="638"/>
        <v>3831.2</v>
      </c>
      <c r="T648" s="45">
        <f t="shared" si="639"/>
        <v>3831.2</v>
      </c>
      <c r="U648" s="48">
        <f t="shared" si="690"/>
        <v>0</v>
      </c>
    </row>
    <row r="649" spans="1:21" ht="47.25" x14ac:dyDescent="0.25">
      <c r="A649" s="20" t="s">
        <v>305</v>
      </c>
      <c r="B649" s="20" t="s">
        <v>55</v>
      </c>
      <c r="C649" s="20"/>
      <c r="D649" s="20"/>
      <c r="E649" s="39" t="s">
        <v>742</v>
      </c>
      <c r="F649" s="24">
        <f>F650</f>
        <v>3836.7</v>
      </c>
      <c r="G649" s="24">
        <f t="shared" si="690"/>
        <v>3831.2</v>
      </c>
      <c r="H649" s="24">
        <f t="shared" si="690"/>
        <v>3831.2</v>
      </c>
      <c r="I649" s="24">
        <f t="shared" si="690"/>
        <v>0</v>
      </c>
      <c r="J649" s="24">
        <f t="shared" si="690"/>
        <v>0</v>
      </c>
      <c r="K649" s="24">
        <f t="shared" si="690"/>
        <v>0</v>
      </c>
      <c r="L649" s="42">
        <f t="shared" si="671"/>
        <v>3836.7</v>
      </c>
      <c r="M649" s="42">
        <f t="shared" si="672"/>
        <v>3831.2</v>
      </c>
      <c r="N649" s="42">
        <f t="shared" si="673"/>
        <v>3831.2</v>
      </c>
      <c r="O649" s="48">
        <f t="shared" si="690"/>
        <v>0</v>
      </c>
      <c r="P649" s="48">
        <f t="shared" si="690"/>
        <v>0</v>
      </c>
      <c r="Q649" s="48">
        <f t="shared" si="690"/>
        <v>0</v>
      </c>
      <c r="R649" s="45">
        <f t="shared" si="637"/>
        <v>3836.7</v>
      </c>
      <c r="S649" s="45">
        <f t="shared" si="638"/>
        <v>3831.2</v>
      </c>
      <c r="T649" s="45">
        <f t="shared" si="639"/>
        <v>3831.2</v>
      </c>
      <c r="U649" s="48">
        <f t="shared" si="690"/>
        <v>0</v>
      </c>
    </row>
    <row r="650" spans="1:21" x14ac:dyDescent="0.25">
      <c r="A650" s="20" t="s">
        <v>305</v>
      </c>
      <c r="B650" s="20" t="s">
        <v>419</v>
      </c>
      <c r="C650" s="20"/>
      <c r="D650" s="20"/>
      <c r="E650" s="39" t="s">
        <v>743</v>
      </c>
      <c r="F650" s="24">
        <f>F651</f>
        <v>3836.7</v>
      </c>
      <c r="G650" s="24">
        <f t="shared" si="690"/>
        <v>3831.2</v>
      </c>
      <c r="H650" s="24">
        <f t="shared" si="690"/>
        <v>3831.2</v>
      </c>
      <c r="I650" s="24">
        <f t="shared" si="690"/>
        <v>0</v>
      </c>
      <c r="J650" s="24">
        <f t="shared" si="690"/>
        <v>0</v>
      </c>
      <c r="K650" s="24">
        <f t="shared" si="690"/>
        <v>0</v>
      </c>
      <c r="L650" s="42">
        <f t="shared" si="671"/>
        <v>3836.7</v>
      </c>
      <c r="M650" s="42">
        <f t="shared" si="672"/>
        <v>3831.2</v>
      </c>
      <c r="N650" s="42">
        <f t="shared" si="673"/>
        <v>3831.2</v>
      </c>
      <c r="O650" s="48">
        <f t="shared" si="690"/>
        <v>0</v>
      </c>
      <c r="P650" s="48">
        <f t="shared" si="690"/>
        <v>0</v>
      </c>
      <c r="Q650" s="48">
        <f t="shared" si="690"/>
        <v>0</v>
      </c>
      <c r="R650" s="45">
        <f t="shared" si="637"/>
        <v>3836.7</v>
      </c>
      <c r="S650" s="45">
        <f t="shared" si="638"/>
        <v>3831.2</v>
      </c>
      <c r="T650" s="45">
        <f t="shared" si="639"/>
        <v>3831.2</v>
      </c>
      <c r="U650" s="48">
        <f t="shared" si="690"/>
        <v>0</v>
      </c>
    </row>
    <row r="651" spans="1:21" ht="31.5" x14ac:dyDescent="0.25">
      <c r="A651" s="20" t="s">
        <v>305</v>
      </c>
      <c r="B651" s="20">
        <v>610</v>
      </c>
      <c r="C651" s="20" t="s">
        <v>44</v>
      </c>
      <c r="D651" s="20" t="s">
        <v>45</v>
      </c>
      <c r="E651" s="23" t="s">
        <v>763</v>
      </c>
      <c r="F651" s="24">
        <v>3836.7</v>
      </c>
      <c r="G651" s="24">
        <v>3831.2</v>
      </c>
      <c r="H651" s="24">
        <v>3831.2</v>
      </c>
      <c r="I651" s="24"/>
      <c r="J651" s="24"/>
      <c r="K651" s="24"/>
      <c r="L651" s="42">
        <f t="shared" si="671"/>
        <v>3836.7</v>
      </c>
      <c r="M651" s="42">
        <f t="shared" si="672"/>
        <v>3831.2</v>
      </c>
      <c r="N651" s="42">
        <f t="shared" si="673"/>
        <v>3831.2</v>
      </c>
      <c r="O651" s="48"/>
      <c r="P651" s="48"/>
      <c r="Q651" s="48"/>
      <c r="R651" s="45">
        <f t="shared" si="637"/>
        <v>3836.7</v>
      </c>
      <c r="S651" s="45">
        <f t="shared" si="638"/>
        <v>3831.2</v>
      </c>
      <c r="T651" s="45">
        <f t="shared" si="639"/>
        <v>3831.2</v>
      </c>
      <c r="U651" s="48"/>
    </row>
    <row r="652" spans="1:21" ht="31.5" x14ac:dyDescent="0.25">
      <c r="A652" s="20" t="s">
        <v>304</v>
      </c>
      <c r="B652" s="20"/>
      <c r="C652" s="20"/>
      <c r="D652" s="20"/>
      <c r="E652" s="23" t="s">
        <v>525</v>
      </c>
      <c r="F652" s="24">
        <f>F653+F656+F659</f>
        <v>6081.3</v>
      </c>
      <c r="G652" s="24">
        <f t="shared" ref="G652:K652" si="691">G653+G656+G659</f>
        <v>6105.9</v>
      </c>
      <c r="H652" s="24">
        <f t="shared" si="691"/>
        <v>6127.5999999999995</v>
      </c>
      <c r="I652" s="24">
        <f t="shared" si="691"/>
        <v>0</v>
      </c>
      <c r="J652" s="24">
        <f t="shared" si="691"/>
        <v>0</v>
      </c>
      <c r="K652" s="24">
        <f t="shared" si="691"/>
        <v>0</v>
      </c>
      <c r="L652" s="42">
        <f t="shared" si="671"/>
        <v>6081.3</v>
      </c>
      <c r="M652" s="42">
        <f t="shared" si="672"/>
        <v>6105.9</v>
      </c>
      <c r="N652" s="42">
        <f t="shared" si="673"/>
        <v>6127.5999999999995</v>
      </c>
      <c r="O652" s="48">
        <f t="shared" ref="O652:P652" si="692">O653+O656+O659</f>
        <v>0</v>
      </c>
      <c r="P652" s="48">
        <f t="shared" si="692"/>
        <v>0</v>
      </c>
      <c r="Q652" s="48">
        <f t="shared" ref="Q652" si="693">Q653+Q656+Q659</f>
        <v>0</v>
      </c>
      <c r="R652" s="45">
        <f t="shared" si="637"/>
        <v>6081.3</v>
      </c>
      <c r="S652" s="45">
        <f t="shared" si="638"/>
        <v>6105.9</v>
      </c>
      <c r="T652" s="45">
        <f t="shared" si="639"/>
        <v>6127.5999999999995</v>
      </c>
      <c r="U652" s="48">
        <f t="shared" ref="U652" si="694">U653+U656+U659</f>
        <v>0</v>
      </c>
    </row>
    <row r="653" spans="1:21" ht="94.5" x14ac:dyDescent="0.25">
      <c r="A653" s="20" t="s">
        <v>304</v>
      </c>
      <c r="B653" s="20" t="s">
        <v>13</v>
      </c>
      <c r="C653" s="20"/>
      <c r="D653" s="20"/>
      <c r="E653" s="23" t="s">
        <v>730</v>
      </c>
      <c r="F653" s="24">
        <f>F654</f>
        <v>150</v>
      </c>
      <c r="G653" s="24">
        <f t="shared" ref="G653:U654" si="695">G654</f>
        <v>150</v>
      </c>
      <c r="H653" s="24">
        <f t="shared" si="695"/>
        <v>150</v>
      </c>
      <c r="I653" s="24">
        <f t="shared" si="695"/>
        <v>0</v>
      </c>
      <c r="J653" s="24">
        <f t="shared" si="695"/>
        <v>0</v>
      </c>
      <c r="K653" s="24">
        <f t="shared" si="695"/>
        <v>0</v>
      </c>
      <c r="L653" s="42">
        <f t="shared" si="671"/>
        <v>150</v>
      </c>
      <c r="M653" s="42">
        <f t="shared" si="672"/>
        <v>150</v>
      </c>
      <c r="N653" s="42">
        <f t="shared" si="673"/>
        <v>150</v>
      </c>
      <c r="O653" s="48">
        <f t="shared" si="695"/>
        <v>0</v>
      </c>
      <c r="P653" s="48">
        <f t="shared" si="695"/>
        <v>0</v>
      </c>
      <c r="Q653" s="48">
        <f t="shared" si="695"/>
        <v>0</v>
      </c>
      <c r="R653" s="45">
        <f t="shared" si="637"/>
        <v>150</v>
      </c>
      <c r="S653" s="45">
        <f t="shared" si="638"/>
        <v>150</v>
      </c>
      <c r="T653" s="45">
        <f t="shared" si="639"/>
        <v>150</v>
      </c>
      <c r="U653" s="48">
        <f t="shared" si="695"/>
        <v>0</v>
      </c>
    </row>
    <row r="654" spans="1:21" ht="31.5" x14ac:dyDescent="0.25">
      <c r="A654" s="20" t="s">
        <v>304</v>
      </c>
      <c r="B654" s="20" t="s">
        <v>217</v>
      </c>
      <c r="C654" s="20"/>
      <c r="D654" s="20"/>
      <c r="E654" s="23" t="s">
        <v>732</v>
      </c>
      <c r="F654" s="24">
        <f>F655</f>
        <v>150</v>
      </c>
      <c r="G654" s="24">
        <f t="shared" si="695"/>
        <v>150</v>
      </c>
      <c r="H654" s="24">
        <f t="shared" si="695"/>
        <v>150</v>
      </c>
      <c r="I654" s="24">
        <f t="shared" si="695"/>
        <v>0</v>
      </c>
      <c r="J654" s="24">
        <f t="shared" si="695"/>
        <v>0</v>
      </c>
      <c r="K654" s="24">
        <f t="shared" si="695"/>
        <v>0</v>
      </c>
      <c r="L654" s="42">
        <f t="shared" si="671"/>
        <v>150</v>
      </c>
      <c r="M654" s="42">
        <f t="shared" si="672"/>
        <v>150</v>
      </c>
      <c r="N654" s="42">
        <f t="shared" si="673"/>
        <v>150</v>
      </c>
      <c r="O654" s="48">
        <f t="shared" si="695"/>
        <v>0</v>
      </c>
      <c r="P654" s="48">
        <f t="shared" si="695"/>
        <v>0</v>
      </c>
      <c r="Q654" s="48">
        <f t="shared" si="695"/>
        <v>0</v>
      </c>
      <c r="R654" s="45">
        <f t="shared" si="637"/>
        <v>150</v>
      </c>
      <c r="S654" s="45">
        <f t="shared" si="638"/>
        <v>150</v>
      </c>
      <c r="T654" s="45">
        <f t="shared" si="639"/>
        <v>150</v>
      </c>
      <c r="U654" s="48">
        <f t="shared" si="695"/>
        <v>0</v>
      </c>
    </row>
    <row r="655" spans="1:21" ht="31.5" x14ac:dyDescent="0.25">
      <c r="A655" s="20" t="s">
        <v>304</v>
      </c>
      <c r="B655" s="20">
        <v>120</v>
      </c>
      <c r="C655" s="20" t="s">
        <v>44</v>
      </c>
      <c r="D655" s="20" t="s">
        <v>45</v>
      </c>
      <c r="E655" s="23" t="s">
        <v>763</v>
      </c>
      <c r="F655" s="24">
        <v>150</v>
      </c>
      <c r="G655" s="24">
        <v>150</v>
      </c>
      <c r="H655" s="24">
        <v>150</v>
      </c>
      <c r="I655" s="24"/>
      <c r="J655" s="24"/>
      <c r="K655" s="24"/>
      <c r="L655" s="42">
        <f t="shared" si="671"/>
        <v>150</v>
      </c>
      <c r="M655" s="42">
        <f t="shared" si="672"/>
        <v>150</v>
      </c>
      <c r="N655" s="42">
        <f t="shared" si="673"/>
        <v>150</v>
      </c>
      <c r="O655" s="48"/>
      <c r="P655" s="48"/>
      <c r="Q655" s="48"/>
      <c r="R655" s="45">
        <f t="shared" si="637"/>
        <v>150</v>
      </c>
      <c r="S655" s="45">
        <f t="shared" si="638"/>
        <v>150</v>
      </c>
      <c r="T655" s="45">
        <f t="shared" si="639"/>
        <v>150</v>
      </c>
      <c r="U655" s="48"/>
    </row>
    <row r="656" spans="1:21" ht="31.5" x14ac:dyDescent="0.25">
      <c r="A656" s="20" t="s">
        <v>304</v>
      </c>
      <c r="B656" s="20" t="s">
        <v>6</v>
      </c>
      <c r="C656" s="20"/>
      <c r="D656" s="20"/>
      <c r="E656" s="23" t="s">
        <v>733</v>
      </c>
      <c r="F656" s="24">
        <f>F657</f>
        <v>4931.3</v>
      </c>
      <c r="G656" s="24">
        <f t="shared" ref="G656:U657" si="696">G657</f>
        <v>4955.8999999999996</v>
      </c>
      <c r="H656" s="24">
        <f t="shared" si="696"/>
        <v>4977.5999999999995</v>
      </c>
      <c r="I656" s="24">
        <f t="shared" si="696"/>
        <v>0</v>
      </c>
      <c r="J656" s="24">
        <f t="shared" si="696"/>
        <v>0</v>
      </c>
      <c r="K656" s="24">
        <f t="shared" si="696"/>
        <v>0</v>
      </c>
      <c r="L656" s="42">
        <f t="shared" si="671"/>
        <v>4931.3</v>
      </c>
      <c r="M656" s="42">
        <f t="shared" si="672"/>
        <v>4955.8999999999996</v>
      </c>
      <c r="N656" s="42">
        <f t="shared" si="673"/>
        <v>4977.5999999999995</v>
      </c>
      <c r="O656" s="48">
        <f t="shared" si="696"/>
        <v>0</v>
      </c>
      <c r="P656" s="48">
        <f t="shared" si="696"/>
        <v>0</v>
      </c>
      <c r="Q656" s="48">
        <f t="shared" si="696"/>
        <v>0</v>
      </c>
      <c r="R656" s="45">
        <f t="shared" si="637"/>
        <v>4931.3</v>
      </c>
      <c r="S656" s="45">
        <f t="shared" si="638"/>
        <v>4955.8999999999996</v>
      </c>
      <c r="T656" s="45">
        <f t="shared" si="639"/>
        <v>4977.5999999999995</v>
      </c>
      <c r="U656" s="48">
        <f t="shared" si="696"/>
        <v>0</v>
      </c>
    </row>
    <row r="657" spans="1:21" ht="47.25" x14ac:dyDescent="0.25">
      <c r="A657" s="20" t="s">
        <v>304</v>
      </c>
      <c r="B657" s="20" t="s">
        <v>167</v>
      </c>
      <c r="C657" s="20"/>
      <c r="D657" s="20"/>
      <c r="E657" s="23" t="s">
        <v>734</v>
      </c>
      <c r="F657" s="24">
        <f>F658</f>
        <v>4931.3</v>
      </c>
      <c r="G657" s="24">
        <f t="shared" si="696"/>
        <v>4955.8999999999996</v>
      </c>
      <c r="H657" s="24">
        <f t="shared" si="696"/>
        <v>4977.5999999999995</v>
      </c>
      <c r="I657" s="24">
        <f t="shared" si="696"/>
        <v>0</v>
      </c>
      <c r="J657" s="24">
        <f t="shared" si="696"/>
        <v>0</v>
      </c>
      <c r="K657" s="24">
        <f t="shared" si="696"/>
        <v>0</v>
      </c>
      <c r="L657" s="42">
        <f t="shared" si="671"/>
        <v>4931.3</v>
      </c>
      <c r="M657" s="42">
        <f t="shared" si="672"/>
        <v>4955.8999999999996</v>
      </c>
      <c r="N657" s="42">
        <f t="shared" si="673"/>
        <v>4977.5999999999995</v>
      </c>
      <c r="O657" s="48">
        <f t="shared" si="696"/>
        <v>0</v>
      </c>
      <c r="P657" s="48">
        <f t="shared" si="696"/>
        <v>0</v>
      </c>
      <c r="Q657" s="48">
        <f t="shared" si="696"/>
        <v>0</v>
      </c>
      <c r="R657" s="45">
        <f t="shared" si="637"/>
        <v>4931.3</v>
      </c>
      <c r="S657" s="45">
        <f t="shared" si="638"/>
        <v>4955.8999999999996</v>
      </c>
      <c r="T657" s="45">
        <f t="shared" si="639"/>
        <v>4977.5999999999995</v>
      </c>
      <c r="U657" s="48">
        <f t="shared" si="696"/>
        <v>0</v>
      </c>
    </row>
    <row r="658" spans="1:21" ht="31.5" x14ac:dyDescent="0.25">
      <c r="A658" s="20" t="s">
        <v>304</v>
      </c>
      <c r="B658" s="20">
        <v>240</v>
      </c>
      <c r="C658" s="20" t="s">
        <v>44</v>
      </c>
      <c r="D658" s="20" t="s">
        <v>45</v>
      </c>
      <c r="E658" s="23" t="s">
        <v>763</v>
      </c>
      <c r="F658" s="24">
        <v>4931.3</v>
      </c>
      <c r="G658" s="24">
        <v>4955.8999999999996</v>
      </c>
      <c r="H658" s="24">
        <v>4977.5999999999995</v>
      </c>
      <c r="I658" s="24"/>
      <c r="J658" s="24"/>
      <c r="K658" s="24"/>
      <c r="L658" s="42">
        <f t="shared" si="671"/>
        <v>4931.3</v>
      </c>
      <c r="M658" s="42">
        <f t="shared" si="672"/>
        <v>4955.8999999999996</v>
      </c>
      <c r="N658" s="42">
        <f t="shared" si="673"/>
        <v>4977.5999999999995</v>
      </c>
      <c r="O658" s="48"/>
      <c r="P658" s="48"/>
      <c r="Q658" s="48"/>
      <c r="R658" s="45">
        <f t="shared" si="637"/>
        <v>4931.3</v>
      </c>
      <c r="S658" s="45">
        <f t="shared" si="638"/>
        <v>4955.8999999999996</v>
      </c>
      <c r="T658" s="45">
        <f t="shared" si="639"/>
        <v>4977.5999999999995</v>
      </c>
      <c r="U658" s="48"/>
    </row>
    <row r="659" spans="1:21" x14ac:dyDescent="0.25">
      <c r="A659" s="20" t="s">
        <v>304</v>
      </c>
      <c r="B659" s="20" t="s">
        <v>7</v>
      </c>
      <c r="C659" s="20"/>
      <c r="D659" s="20"/>
      <c r="E659" s="23" t="s">
        <v>746</v>
      </c>
      <c r="F659" s="24">
        <f>F660</f>
        <v>1000</v>
      </c>
      <c r="G659" s="24">
        <f t="shared" ref="G659:U660" si="697">G660</f>
        <v>1000</v>
      </c>
      <c r="H659" s="24">
        <f t="shared" si="697"/>
        <v>1000</v>
      </c>
      <c r="I659" s="24">
        <f t="shared" si="697"/>
        <v>0</v>
      </c>
      <c r="J659" s="24">
        <f t="shared" si="697"/>
        <v>0</v>
      </c>
      <c r="K659" s="24">
        <f t="shared" si="697"/>
        <v>0</v>
      </c>
      <c r="L659" s="42">
        <f t="shared" si="671"/>
        <v>1000</v>
      </c>
      <c r="M659" s="42">
        <f t="shared" si="672"/>
        <v>1000</v>
      </c>
      <c r="N659" s="42">
        <f t="shared" si="673"/>
        <v>1000</v>
      </c>
      <c r="O659" s="48">
        <f t="shared" si="697"/>
        <v>0</v>
      </c>
      <c r="P659" s="48">
        <f t="shared" si="697"/>
        <v>0</v>
      </c>
      <c r="Q659" s="48">
        <f t="shared" si="697"/>
        <v>0</v>
      </c>
      <c r="R659" s="45">
        <f t="shared" si="637"/>
        <v>1000</v>
      </c>
      <c r="S659" s="45">
        <f t="shared" si="638"/>
        <v>1000</v>
      </c>
      <c r="T659" s="45">
        <f t="shared" si="639"/>
        <v>1000</v>
      </c>
      <c r="U659" s="48">
        <f t="shared" si="697"/>
        <v>0</v>
      </c>
    </row>
    <row r="660" spans="1:21" ht="63" x14ac:dyDescent="0.25">
      <c r="A660" s="20" t="s">
        <v>304</v>
      </c>
      <c r="B660" s="20" t="s">
        <v>220</v>
      </c>
      <c r="C660" s="20"/>
      <c r="D660" s="20"/>
      <c r="E660" s="23" t="s">
        <v>747</v>
      </c>
      <c r="F660" s="24">
        <f>F661</f>
        <v>1000</v>
      </c>
      <c r="G660" s="24">
        <f t="shared" si="697"/>
        <v>1000</v>
      </c>
      <c r="H660" s="24">
        <f t="shared" si="697"/>
        <v>1000</v>
      </c>
      <c r="I660" s="24">
        <f t="shared" si="697"/>
        <v>0</v>
      </c>
      <c r="J660" s="24">
        <f t="shared" si="697"/>
        <v>0</v>
      </c>
      <c r="K660" s="24">
        <f t="shared" si="697"/>
        <v>0</v>
      </c>
      <c r="L660" s="42">
        <f t="shared" si="671"/>
        <v>1000</v>
      </c>
      <c r="M660" s="42">
        <f t="shared" si="672"/>
        <v>1000</v>
      </c>
      <c r="N660" s="42">
        <f t="shared" si="673"/>
        <v>1000</v>
      </c>
      <c r="O660" s="48">
        <f t="shared" si="697"/>
        <v>0</v>
      </c>
      <c r="P660" s="48">
        <f t="shared" si="697"/>
        <v>0</v>
      </c>
      <c r="Q660" s="48">
        <f t="shared" si="697"/>
        <v>0</v>
      </c>
      <c r="R660" s="45">
        <f t="shared" si="637"/>
        <v>1000</v>
      </c>
      <c r="S660" s="45">
        <f t="shared" si="638"/>
        <v>1000</v>
      </c>
      <c r="T660" s="45">
        <f t="shared" si="639"/>
        <v>1000</v>
      </c>
      <c r="U660" s="48">
        <f t="shared" si="697"/>
        <v>0</v>
      </c>
    </row>
    <row r="661" spans="1:21" ht="31.5" x14ac:dyDescent="0.25">
      <c r="A661" s="20" t="s">
        <v>304</v>
      </c>
      <c r="B661" s="20">
        <v>810</v>
      </c>
      <c r="C661" s="20" t="s">
        <v>44</v>
      </c>
      <c r="D661" s="20" t="s">
        <v>45</v>
      </c>
      <c r="E661" s="23" t="s">
        <v>763</v>
      </c>
      <c r="F661" s="24">
        <v>1000</v>
      </c>
      <c r="G661" s="24">
        <v>1000</v>
      </c>
      <c r="H661" s="24">
        <v>1000</v>
      </c>
      <c r="I661" s="24"/>
      <c r="J661" s="24"/>
      <c r="K661" s="24"/>
      <c r="L661" s="42">
        <f t="shared" si="671"/>
        <v>1000</v>
      </c>
      <c r="M661" s="42">
        <f t="shared" si="672"/>
        <v>1000</v>
      </c>
      <c r="N661" s="42">
        <f t="shared" si="673"/>
        <v>1000</v>
      </c>
      <c r="O661" s="48"/>
      <c r="P661" s="48"/>
      <c r="Q661" s="48"/>
      <c r="R661" s="45">
        <f t="shared" si="637"/>
        <v>1000</v>
      </c>
      <c r="S661" s="45">
        <f t="shared" si="638"/>
        <v>1000</v>
      </c>
      <c r="T661" s="45">
        <f t="shared" si="639"/>
        <v>1000</v>
      </c>
      <c r="U661" s="48"/>
    </row>
    <row r="662" spans="1:21" s="8" customFormat="1" ht="31.5" x14ac:dyDescent="0.25">
      <c r="A662" s="1" t="s">
        <v>208</v>
      </c>
      <c r="B662" s="1"/>
      <c r="C662" s="1"/>
      <c r="D662" s="1"/>
      <c r="E662" s="2" t="s">
        <v>526</v>
      </c>
      <c r="F662" s="3">
        <f>F663+F672</f>
        <v>11829.7</v>
      </c>
      <c r="G662" s="3">
        <f t="shared" ref="G662:K662" si="698">G663+G672</f>
        <v>10921.8</v>
      </c>
      <c r="H662" s="3">
        <f t="shared" si="698"/>
        <v>10921.8</v>
      </c>
      <c r="I662" s="3">
        <f t="shared" si="698"/>
        <v>0</v>
      </c>
      <c r="J662" s="3">
        <f t="shared" si="698"/>
        <v>0</v>
      </c>
      <c r="K662" s="3">
        <f t="shared" si="698"/>
        <v>0</v>
      </c>
      <c r="L662" s="42">
        <f t="shared" si="671"/>
        <v>11829.7</v>
      </c>
      <c r="M662" s="42">
        <f t="shared" si="672"/>
        <v>10921.8</v>
      </c>
      <c r="N662" s="42">
        <f t="shared" si="673"/>
        <v>10921.8</v>
      </c>
      <c r="O662" s="50">
        <f t="shared" ref="O662:P662" si="699">O663+O672</f>
        <v>0</v>
      </c>
      <c r="P662" s="50">
        <f t="shared" si="699"/>
        <v>0</v>
      </c>
      <c r="Q662" s="50">
        <f t="shared" ref="Q662" si="700">Q663+Q672</f>
        <v>0</v>
      </c>
      <c r="R662" s="53">
        <f t="shared" si="637"/>
        <v>11829.7</v>
      </c>
      <c r="S662" s="45">
        <f t="shared" si="638"/>
        <v>10921.8</v>
      </c>
      <c r="T662" s="45">
        <f t="shared" si="639"/>
        <v>10921.8</v>
      </c>
      <c r="U662" s="50">
        <f t="shared" ref="U662" si="701">U663+U672</f>
        <v>0</v>
      </c>
    </row>
    <row r="663" spans="1:21" s="28" customFormat="1" ht="47.25" x14ac:dyDescent="0.25">
      <c r="A663" s="25" t="s">
        <v>210</v>
      </c>
      <c r="B663" s="25"/>
      <c r="C663" s="25"/>
      <c r="D663" s="25"/>
      <c r="E663" s="26" t="s">
        <v>527</v>
      </c>
      <c r="F663" s="27">
        <f>F664</f>
        <v>8138.7</v>
      </c>
      <c r="G663" s="27">
        <f t="shared" ref="G663:U663" si="702">G664</f>
        <v>8270.0999999999985</v>
      </c>
      <c r="H663" s="27">
        <f t="shared" si="702"/>
        <v>8270.0999999999985</v>
      </c>
      <c r="I663" s="27">
        <f t="shared" si="702"/>
        <v>0</v>
      </c>
      <c r="J663" s="27">
        <f t="shared" si="702"/>
        <v>0</v>
      </c>
      <c r="K663" s="27">
        <f t="shared" si="702"/>
        <v>0</v>
      </c>
      <c r="L663" s="42">
        <f t="shared" si="671"/>
        <v>8138.7</v>
      </c>
      <c r="M663" s="42">
        <f t="shared" si="672"/>
        <v>8270.0999999999985</v>
      </c>
      <c r="N663" s="42">
        <f t="shared" si="673"/>
        <v>8270.0999999999985</v>
      </c>
      <c r="O663" s="49">
        <f t="shared" si="702"/>
        <v>0</v>
      </c>
      <c r="P663" s="49">
        <f t="shared" si="702"/>
        <v>0</v>
      </c>
      <c r="Q663" s="49">
        <f t="shared" si="702"/>
        <v>0</v>
      </c>
      <c r="R663" s="55">
        <f t="shared" si="637"/>
        <v>8138.7</v>
      </c>
      <c r="S663" s="45">
        <f t="shared" si="638"/>
        <v>8270.0999999999985</v>
      </c>
      <c r="T663" s="45">
        <f t="shared" si="639"/>
        <v>8270.0999999999985</v>
      </c>
      <c r="U663" s="49">
        <f t="shared" si="702"/>
        <v>0</v>
      </c>
    </row>
    <row r="664" spans="1:21" ht="63" x14ac:dyDescent="0.25">
      <c r="A664" s="20" t="s">
        <v>187</v>
      </c>
      <c r="B664" s="20"/>
      <c r="C664" s="20"/>
      <c r="D664" s="20"/>
      <c r="E664" s="23" t="s">
        <v>790</v>
      </c>
      <c r="F664" s="24">
        <f>F665+F668</f>
        <v>8138.7</v>
      </c>
      <c r="G664" s="24">
        <f t="shared" ref="G664:K664" si="703">G665+G668</f>
        <v>8270.0999999999985</v>
      </c>
      <c r="H664" s="24">
        <f t="shared" si="703"/>
        <v>8270.0999999999985</v>
      </c>
      <c r="I664" s="24">
        <f t="shared" si="703"/>
        <v>0</v>
      </c>
      <c r="J664" s="24">
        <f t="shared" si="703"/>
        <v>0</v>
      </c>
      <c r="K664" s="24">
        <f t="shared" si="703"/>
        <v>0</v>
      </c>
      <c r="L664" s="42">
        <f t="shared" si="671"/>
        <v>8138.7</v>
      </c>
      <c r="M664" s="42">
        <f t="shared" si="672"/>
        <v>8270.0999999999985</v>
      </c>
      <c r="N664" s="42">
        <f t="shared" si="673"/>
        <v>8270.0999999999985</v>
      </c>
      <c r="O664" s="48">
        <f t="shared" ref="O664:P664" si="704">O665+O668</f>
        <v>0</v>
      </c>
      <c r="P664" s="48">
        <f t="shared" si="704"/>
        <v>0</v>
      </c>
      <c r="Q664" s="48">
        <f t="shared" ref="Q664" si="705">Q665+Q668</f>
        <v>0</v>
      </c>
      <c r="R664" s="45">
        <f t="shared" si="637"/>
        <v>8138.7</v>
      </c>
      <c r="S664" s="45">
        <f t="shared" si="638"/>
        <v>8270.0999999999985</v>
      </c>
      <c r="T664" s="45">
        <f t="shared" si="639"/>
        <v>8270.0999999999985</v>
      </c>
      <c r="U664" s="48">
        <f t="shared" ref="U664" si="706">U665+U668</f>
        <v>0</v>
      </c>
    </row>
    <row r="665" spans="1:21" ht="94.5" x14ac:dyDescent="0.25">
      <c r="A665" s="20" t="s">
        <v>187</v>
      </c>
      <c r="B665" s="20" t="s">
        <v>13</v>
      </c>
      <c r="C665" s="20"/>
      <c r="D665" s="20"/>
      <c r="E665" s="23" t="s">
        <v>730</v>
      </c>
      <c r="F665" s="24">
        <f>F666</f>
        <v>2997.2</v>
      </c>
      <c r="G665" s="24">
        <f t="shared" ref="G665:U666" si="707">G666</f>
        <v>2997.2</v>
      </c>
      <c r="H665" s="24">
        <f t="shared" si="707"/>
        <v>2997.2</v>
      </c>
      <c r="I665" s="24">
        <f t="shared" si="707"/>
        <v>0</v>
      </c>
      <c r="J665" s="24">
        <f t="shared" si="707"/>
        <v>0</v>
      </c>
      <c r="K665" s="24">
        <f t="shared" si="707"/>
        <v>0</v>
      </c>
      <c r="L665" s="42">
        <f t="shared" si="671"/>
        <v>2997.2</v>
      </c>
      <c r="M665" s="42">
        <f t="shared" si="672"/>
        <v>2997.2</v>
      </c>
      <c r="N665" s="42">
        <f t="shared" si="673"/>
        <v>2997.2</v>
      </c>
      <c r="O665" s="48">
        <f t="shared" si="707"/>
        <v>0</v>
      </c>
      <c r="P665" s="48">
        <f t="shared" si="707"/>
        <v>0</v>
      </c>
      <c r="Q665" s="48">
        <f t="shared" si="707"/>
        <v>0</v>
      </c>
      <c r="R665" s="45">
        <f t="shared" si="637"/>
        <v>2997.2</v>
      </c>
      <c r="S665" s="45">
        <f t="shared" si="638"/>
        <v>2997.2</v>
      </c>
      <c r="T665" s="45">
        <f t="shared" si="639"/>
        <v>2997.2</v>
      </c>
      <c r="U665" s="48">
        <f t="shared" si="707"/>
        <v>0</v>
      </c>
    </row>
    <row r="666" spans="1:21" ht="31.5" x14ac:dyDescent="0.25">
      <c r="A666" s="20" t="s">
        <v>187</v>
      </c>
      <c r="B666" s="20" t="s">
        <v>422</v>
      </c>
      <c r="C666" s="20"/>
      <c r="D666" s="20"/>
      <c r="E666" s="23" t="s">
        <v>731</v>
      </c>
      <c r="F666" s="24">
        <f>F667</f>
        <v>2997.2</v>
      </c>
      <c r="G666" s="24">
        <f t="shared" si="707"/>
        <v>2997.2</v>
      </c>
      <c r="H666" s="24">
        <f t="shared" si="707"/>
        <v>2997.2</v>
      </c>
      <c r="I666" s="24">
        <f t="shared" si="707"/>
        <v>0</v>
      </c>
      <c r="J666" s="24">
        <f t="shared" si="707"/>
        <v>0</v>
      </c>
      <c r="K666" s="24">
        <f t="shared" si="707"/>
        <v>0</v>
      </c>
      <c r="L666" s="42">
        <f t="shared" si="671"/>
        <v>2997.2</v>
      </c>
      <c r="M666" s="42">
        <f t="shared" si="672"/>
        <v>2997.2</v>
      </c>
      <c r="N666" s="42">
        <f t="shared" si="673"/>
        <v>2997.2</v>
      </c>
      <c r="O666" s="48">
        <f t="shared" si="707"/>
        <v>0</v>
      </c>
      <c r="P666" s="48">
        <f t="shared" si="707"/>
        <v>0</v>
      </c>
      <c r="Q666" s="48">
        <f t="shared" si="707"/>
        <v>0</v>
      </c>
      <c r="R666" s="45">
        <f t="shared" si="637"/>
        <v>2997.2</v>
      </c>
      <c r="S666" s="45">
        <f t="shared" si="638"/>
        <v>2997.2</v>
      </c>
      <c r="T666" s="45">
        <f t="shared" si="639"/>
        <v>2997.2</v>
      </c>
      <c r="U666" s="48">
        <f t="shared" si="707"/>
        <v>0</v>
      </c>
    </row>
    <row r="667" spans="1:21" ht="47.25" x14ac:dyDescent="0.25">
      <c r="A667" s="20" t="s">
        <v>187</v>
      </c>
      <c r="B667" s="20">
        <v>110</v>
      </c>
      <c r="C667" s="20" t="s">
        <v>57</v>
      </c>
      <c r="D667" s="20" t="s">
        <v>71</v>
      </c>
      <c r="E667" s="23" t="s">
        <v>758</v>
      </c>
      <c r="F667" s="24">
        <v>2997.2</v>
      </c>
      <c r="G667" s="24">
        <v>2997.2</v>
      </c>
      <c r="H667" s="24">
        <v>2997.2</v>
      </c>
      <c r="I667" s="24"/>
      <c r="J667" s="24"/>
      <c r="K667" s="24"/>
      <c r="L667" s="42">
        <f t="shared" si="671"/>
        <v>2997.2</v>
      </c>
      <c r="M667" s="42">
        <f t="shared" si="672"/>
        <v>2997.2</v>
      </c>
      <c r="N667" s="42">
        <f t="shared" si="673"/>
        <v>2997.2</v>
      </c>
      <c r="O667" s="48"/>
      <c r="P667" s="48"/>
      <c r="Q667" s="48"/>
      <c r="R667" s="45">
        <f t="shared" ref="R667:R730" si="708">L667+O667</f>
        <v>2997.2</v>
      </c>
      <c r="S667" s="45">
        <f t="shared" ref="S667:S730" si="709">M667+P667</f>
        <v>2997.2</v>
      </c>
      <c r="T667" s="45">
        <f t="shared" ref="T667:T730" si="710">N667+Q667</f>
        <v>2997.2</v>
      </c>
      <c r="U667" s="48"/>
    </row>
    <row r="668" spans="1:21" ht="31.5" x14ac:dyDescent="0.25">
      <c r="A668" s="20" t="s">
        <v>187</v>
      </c>
      <c r="B668" s="20" t="s">
        <v>6</v>
      </c>
      <c r="C668" s="20"/>
      <c r="D668" s="20"/>
      <c r="E668" s="23" t="s">
        <v>733</v>
      </c>
      <c r="F668" s="24">
        <f>F669</f>
        <v>5141.5</v>
      </c>
      <c r="G668" s="24">
        <f t="shared" ref="G668:U668" si="711">G669</f>
        <v>5272.9</v>
      </c>
      <c r="H668" s="24">
        <f t="shared" si="711"/>
        <v>5272.9</v>
      </c>
      <c r="I668" s="24">
        <f t="shared" si="711"/>
        <v>0</v>
      </c>
      <c r="J668" s="24">
        <f t="shared" si="711"/>
        <v>0</v>
      </c>
      <c r="K668" s="24">
        <f t="shared" si="711"/>
        <v>0</v>
      </c>
      <c r="L668" s="42">
        <f t="shared" si="671"/>
        <v>5141.5</v>
      </c>
      <c r="M668" s="42">
        <f t="shared" si="672"/>
        <v>5272.9</v>
      </c>
      <c r="N668" s="42">
        <f t="shared" si="673"/>
        <v>5272.9</v>
      </c>
      <c r="O668" s="48">
        <f t="shared" si="711"/>
        <v>0</v>
      </c>
      <c r="P668" s="48">
        <f t="shared" si="711"/>
        <v>0</v>
      </c>
      <c r="Q668" s="48">
        <f t="shared" si="711"/>
        <v>0</v>
      </c>
      <c r="R668" s="45">
        <f t="shared" si="708"/>
        <v>5141.5</v>
      </c>
      <c r="S668" s="45">
        <f t="shared" si="709"/>
        <v>5272.9</v>
      </c>
      <c r="T668" s="45">
        <f t="shared" si="710"/>
        <v>5272.9</v>
      </c>
      <c r="U668" s="48">
        <f t="shared" si="711"/>
        <v>0</v>
      </c>
    </row>
    <row r="669" spans="1:21" ht="47.25" x14ac:dyDescent="0.25">
      <c r="A669" s="20" t="s">
        <v>187</v>
      </c>
      <c r="B669" s="20" t="s">
        <v>167</v>
      </c>
      <c r="C669" s="20"/>
      <c r="D669" s="20"/>
      <c r="E669" s="23" t="s">
        <v>734</v>
      </c>
      <c r="F669" s="24">
        <f>F670+F671</f>
        <v>5141.5</v>
      </c>
      <c r="G669" s="24">
        <f t="shared" ref="G669:K669" si="712">G670+G671</f>
        <v>5272.9</v>
      </c>
      <c r="H669" s="24">
        <f t="shared" si="712"/>
        <v>5272.9</v>
      </c>
      <c r="I669" s="24">
        <f t="shared" si="712"/>
        <v>0</v>
      </c>
      <c r="J669" s="24">
        <f t="shared" si="712"/>
        <v>0</v>
      </c>
      <c r="K669" s="24">
        <f t="shared" si="712"/>
        <v>0</v>
      </c>
      <c r="L669" s="42">
        <f t="shared" si="671"/>
        <v>5141.5</v>
      </c>
      <c r="M669" s="42">
        <f t="shared" si="672"/>
        <v>5272.9</v>
      </c>
      <c r="N669" s="42">
        <f t="shared" si="673"/>
        <v>5272.9</v>
      </c>
      <c r="O669" s="48">
        <f t="shared" ref="O669:P669" si="713">O670+O671</f>
        <v>0</v>
      </c>
      <c r="P669" s="48">
        <f t="shared" si="713"/>
        <v>0</v>
      </c>
      <c r="Q669" s="48">
        <f t="shared" ref="Q669" si="714">Q670+Q671</f>
        <v>0</v>
      </c>
      <c r="R669" s="45">
        <f t="shared" si="708"/>
        <v>5141.5</v>
      </c>
      <c r="S669" s="45">
        <f t="shared" si="709"/>
        <v>5272.9</v>
      </c>
      <c r="T669" s="45">
        <f t="shared" si="710"/>
        <v>5272.9</v>
      </c>
      <c r="U669" s="48">
        <f t="shared" ref="U669" si="715">U670+U671</f>
        <v>0</v>
      </c>
    </row>
    <row r="670" spans="1:21" ht="47.25" x14ac:dyDescent="0.25">
      <c r="A670" s="20" t="s">
        <v>187</v>
      </c>
      <c r="B670" s="20">
        <v>240</v>
      </c>
      <c r="C670" s="20" t="s">
        <v>57</v>
      </c>
      <c r="D670" s="20" t="s">
        <v>71</v>
      </c>
      <c r="E670" s="23" t="s">
        <v>758</v>
      </c>
      <c r="F670" s="24">
        <v>278.5</v>
      </c>
      <c r="G670" s="24">
        <v>284</v>
      </c>
      <c r="H670" s="24">
        <v>284</v>
      </c>
      <c r="I670" s="24"/>
      <c r="J670" s="24"/>
      <c r="K670" s="24"/>
      <c r="L670" s="42">
        <f t="shared" si="671"/>
        <v>278.5</v>
      </c>
      <c r="M670" s="42">
        <f t="shared" si="672"/>
        <v>284</v>
      </c>
      <c r="N670" s="42">
        <f t="shared" si="673"/>
        <v>284</v>
      </c>
      <c r="O670" s="48"/>
      <c r="P670" s="48"/>
      <c r="Q670" s="48"/>
      <c r="R670" s="45">
        <f t="shared" si="708"/>
        <v>278.5</v>
      </c>
      <c r="S670" s="45">
        <f t="shared" si="709"/>
        <v>284</v>
      </c>
      <c r="T670" s="45">
        <f t="shared" si="710"/>
        <v>284</v>
      </c>
      <c r="U670" s="48"/>
    </row>
    <row r="671" spans="1:21" x14ac:dyDescent="0.25">
      <c r="A671" s="20" t="s">
        <v>187</v>
      </c>
      <c r="B671" s="20">
        <v>240</v>
      </c>
      <c r="C671" s="20" t="s">
        <v>58</v>
      </c>
      <c r="D671" s="20" t="s">
        <v>57</v>
      </c>
      <c r="E671" s="23" t="s">
        <v>766</v>
      </c>
      <c r="F671" s="24">
        <v>4863</v>
      </c>
      <c r="G671" s="24">
        <v>4988.8999999999996</v>
      </c>
      <c r="H671" s="24">
        <v>4988.8999999999996</v>
      </c>
      <c r="I671" s="24"/>
      <c r="J671" s="24"/>
      <c r="K671" s="24"/>
      <c r="L671" s="42">
        <f t="shared" si="671"/>
        <v>4863</v>
      </c>
      <c r="M671" s="42">
        <f t="shared" si="672"/>
        <v>4988.8999999999996</v>
      </c>
      <c r="N671" s="42">
        <f t="shared" si="673"/>
        <v>4988.8999999999996</v>
      </c>
      <c r="O671" s="48"/>
      <c r="P671" s="48"/>
      <c r="Q671" s="48"/>
      <c r="R671" s="45">
        <f t="shared" si="708"/>
        <v>4863</v>
      </c>
      <c r="S671" s="45">
        <f t="shared" si="709"/>
        <v>4988.8999999999996</v>
      </c>
      <c r="T671" s="45">
        <f t="shared" si="710"/>
        <v>4988.8999999999996</v>
      </c>
      <c r="U671" s="48"/>
    </row>
    <row r="672" spans="1:21" s="28" customFormat="1" ht="47.25" x14ac:dyDescent="0.25">
      <c r="A672" s="25" t="s">
        <v>209</v>
      </c>
      <c r="B672" s="25"/>
      <c r="C672" s="25"/>
      <c r="D672" s="25"/>
      <c r="E672" s="26" t="s">
        <v>528</v>
      </c>
      <c r="F672" s="27">
        <f>F673+F677</f>
        <v>3691</v>
      </c>
      <c r="G672" s="27">
        <f t="shared" ref="G672:K672" si="716">G673+G677</f>
        <v>2651.7000000000003</v>
      </c>
      <c r="H672" s="27">
        <f t="shared" si="716"/>
        <v>2651.7000000000003</v>
      </c>
      <c r="I672" s="27">
        <f t="shared" si="716"/>
        <v>0</v>
      </c>
      <c r="J672" s="27">
        <f t="shared" si="716"/>
        <v>0</v>
      </c>
      <c r="K672" s="27">
        <f t="shared" si="716"/>
        <v>0</v>
      </c>
      <c r="L672" s="42">
        <f t="shared" si="671"/>
        <v>3691</v>
      </c>
      <c r="M672" s="42">
        <f t="shared" si="672"/>
        <v>2651.7000000000003</v>
      </c>
      <c r="N672" s="42">
        <f t="shared" si="673"/>
        <v>2651.7000000000003</v>
      </c>
      <c r="O672" s="49">
        <f t="shared" ref="O672:P672" si="717">O673+O677</f>
        <v>0</v>
      </c>
      <c r="P672" s="49">
        <f t="shared" si="717"/>
        <v>0</v>
      </c>
      <c r="Q672" s="49">
        <f t="shared" ref="Q672" si="718">Q673+Q677</f>
        <v>0</v>
      </c>
      <c r="R672" s="55">
        <f t="shared" si="708"/>
        <v>3691</v>
      </c>
      <c r="S672" s="45">
        <f t="shared" si="709"/>
        <v>2651.7000000000003</v>
      </c>
      <c r="T672" s="45">
        <f t="shared" si="710"/>
        <v>2651.7000000000003</v>
      </c>
      <c r="U672" s="49">
        <f t="shared" ref="U672" si="719">U673+U677</f>
        <v>0</v>
      </c>
    </row>
    <row r="673" spans="1:21" ht="47.25" x14ac:dyDescent="0.25">
      <c r="A673" s="20" t="s">
        <v>184</v>
      </c>
      <c r="B673" s="20"/>
      <c r="C673" s="20"/>
      <c r="D673" s="20"/>
      <c r="E673" s="23" t="s">
        <v>529</v>
      </c>
      <c r="F673" s="24">
        <f>F674</f>
        <v>2532.8000000000002</v>
      </c>
      <c r="G673" s="24">
        <f t="shared" ref="G673:U675" si="720">G674</f>
        <v>2010.8000000000002</v>
      </c>
      <c r="H673" s="24">
        <f t="shared" si="720"/>
        <v>2010.8000000000002</v>
      </c>
      <c r="I673" s="24">
        <f t="shared" si="720"/>
        <v>0</v>
      </c>
      <c r="J673" s="24">
        <f t="shared" si="720"/>
        <v>0</v>
      </c>
      <c r="K673" s="24">
        <f t="shared" si="720"/>
        <v>0</v>
      </c>
      <c r="L673" s="42">
        <f t="shared" si="671"/>
        <v>2532.8000000000002</v>
      </c>
      <c r="M673" s="42">
        <f t="shared" si="672"/>
        <v>2010.8000000000002</v>
      </c>
      <c r="N673" s="42">
        <f t="shared" si="673"/>
        <v>2010.8000000000002</v>
      </c>
      <c r="O673" s="48">
        <f t="shared" si="720"/>
        <v>0</v>
      </c>
      <c r="P673" s="48">
        <f t="shared" si="720"/>
        <v>0</v>
      </c>
      <c r="Q673" s="48">
        <f t="shared" si="720"/>
        <v>0</v>
      </c>
      <c r="R673" s="45">
        <f t="shared" si="708"/>
        <v>2532.8000000000002</v>
      </c>
      <c r="S673" s="45">
        <f t="shared" si="709"/>
        <v>2010.8000000000002</v>
      </c>
      <c r="T673" s="45">
        <f t="shared" si="710"/>
        <v>2010.8000000000002</v>
      </c>
      <c r="U673" s="48">
        <f t="shared" si="720"/>
        <v>0</v>
      </c>
    </row>
    <row r="674" spans="1:21" ht="31.5" x14ac:dyDescent="0.25">
      <c r="A674" s="20" t="s">
        <v>184</v>
      </c>
      <c r="B674" s="20" t="s">
        <v>6</v>
      </c>
      <c r="C674" s="20"/>
      <c r="D674" s="20"/>
      <c r="E674" s="23" t="s">
        <v>733</v>
      </c>
      <c r="F674" s="24">
        <f>F675</f>
        <v>2532.8000000000002</v>
      </c>
      <c r="G674" s="24">
        <f t="shared" si="720"/>
        <v>2010.8000000000002</v>
      </c>
      <c r="H674" s="24">
        <f t="shared" si="720"/>
        <v>2010.8000000000002</v>
      </c>
      <c r="I674" s="24">
        <f t="shared" si="720"/>
        <v>0</v>
      </c>
      <c r="J674" s="24">
        <f t="shared" si="720"/>
        <v>0</v>
      </c>
      <c r="K674" s="24">
        <f t="shared" si="720"/>
        <v>0</v>
      </c>
      <c r="L674" s="42">
        <f t="shared" si="671"/>
        <v>2532.8000000000002</v>
      </c>
      <c r="M674" s="42">
        <f t="shared" si="672"/>
        <v>2010.8000000000002</v>
      </c>
      <c r="N674" s="42">
        <f t="shared" si="673"/>
        <v>2010.8000000000002</v>
      </c>
      <c r="O674" s="48">
        <f t="shared" si="720"/>
        <v>0</v>
      </c>
      <c r="P674" s="48">
        <f t="shared" si="720"/>
        <v>0</v>
      </c>
      <c r="Q674" s="48">
        <f t="shared" si="720"/>
        <v>0</v>
      </c>
      <c r="R674" s="45">
        <f t="shared" si="708"/>
        <v>2532.8000000000002</v>
      </c>
      <c r="S674" s="45">
        <f t="shared" si="709"/>
        <v>2010.8000000000002</v>
      </c>
      <c r="T674" s="45">
        <f t="shared" si="710"/>
        <v>2010.8000000000002</v>
      </c>
      <c r="U674" s="48">
        <f t="shared" si="720"/>
        <v>0</v>
      </c>
    </row>
    <row r="675" spans="1:21" ht="47.25" x14ac:dyDescent="0.25">
      <c r="A675" s="20" t="s">
        <v>184</v>
      </c>
      <c r="B675" s="20" t="s">
        <v>167</v>
      </c>
      <c r="C675" s="20"/>
      <c r="D675" s="20"/>
      <c r="E675" s="23" t="s">
        <v>734</v>
      </c>
      <c r="F675" s="24">
        <f>F676</f>
        <v>2532.8000000000002</v>
      </c>
      <c r="G675" s="24">
        <f t="shared" si="720"/>
        <v>2010.8000000000002</v>
      </c>
      <c r="H675" s="24">
        <f t="shared" si="720"/>
        <v>2010.8000000000002</v>
      </c>
      <c r="I675" s="24">
        <f t="shared" si="720"/>
        <v>0</v>
      </c>
      <c r="J675" s="24">
        <f t="shared" si="720"/>
        <v>0</v>
      </c>
      <c r="K675" s="24">
        <f t="shared" si="720"/>
        <v>0</v>
      </c>
      <c r="L675" s="42">
        <f t="shared" si="671"/>
        <v>2532.8000000000002</v>
      </c>
      <c r="M675" s="42">
        <f t="shared" si="672"/>
        <v>2010.8000000000002</v>
      </c>
      <c r="N675" s="42">
        <f t="shared" si="673"/>
        <v>2010.8000000000002</v>
      </c>
      <c r="O675" s="48">
        <f t="shared" si="720"/>
        <v>0</v>
      </c>
      <c r="P675" s="48">
        <f t="shared" si="720"/>
        <v>0</v>
      </c>
      <c r="Q675" s="48">
        <f t="shared" si="720"/>
        <v>0</v>
      </c>
      <c r="R675" s="45">
        <f t="shared" si="708"/>
        <v>2532.8000000000002</v>
      </c>
      <c r="S675" s="45">
        <f t="shared" si="709"/>
        <v>2010.8000000000002</v>
      </c>
      <c r="T675" s="45">
        <f t="shared" si="710"/>
        <v>2010.8000000000002</v>
      </c>
      <c r="U675" s="48">
        <f t="shared" si="720"/>
        <v>0</v>
      </c>
    </row>
    <row r="676" spans="1:21" ht="31.5" x14ac:dyDescent="0.25">
      <c r="A676" s="20" t="s">
        <v>184</v>
      </c>
      <c r="B676" s="20">
        <v>240</v>
      </c>
      <c r="C676" s="20" t="s">
        <v>44</v>
      </c>
      <c r="D676" s="20" t="s">
        <v>45</v>
      </c>
      <c r="E676" s="23" t="s">
        <v>763</v>
      </c>
      <c r="F676" s="24">
        <v>2532.8000000000002</v>
      </c>
      <c r="G676" s="24">
        <v>2010.8000000000002</v>
      </c>
      <c r="H676" s="24">
        <v>2010.8000000000002</v>
      </c>
      <c r="I676" s="24"/>
      <c r="J676" s="24"/>
      <c r="K676" s="24"/>
      <c r="L676" s="42">
        <f t="shared" si="671"/>
        <v>2532.8000000000002</v>
      </c>
      <c r="M676" s="42">
        <f t="shared" si="672"/>
        <v>2010.8000000000002</v>
      </c>
      <c r="N676" s="42">
        <f t="shared" si="673"/>
        <v>2010.8000000000002</v>
      </c>
      <c r="O676" s="48"/>
      <c r="P676" s="48"/>
      <c r="Q676" s="48"/>
      <c r="R676" s="45">
        <f t="shared" si="708"/>
        <v>2532.8000000000002</v>
      </c>
      <c r="S676" s="45">
        <f t="shared" si="709"/>
        <v>2010.8000000000002</v>
      </c>
      <c r="T676" s="45">
        <f t="shared" si="710"/>
        <v>2010.8000000000002</v>
      </c>
      <c r="U676" s="48"/>
    </row>
    <row r="677" spans="1:21" ht="31.5" x14ac:dyDescent="0.25">
      <c r="A677" s="20" t="s">
        <v>331</v>
      </c>
      <c r="B677" s="20"/>
      <c r="C677" s="20"/>
      <c r="D677" s="20"/>
      <c r="E677" s="23" t="s">
        <v>530</v>
      </c>
      <c r="F677" s="24">
        <f>F678</f>
        <v>1158.2</v>
      </c>
      <c r="G677" s="24">
        <f t="shared" ref="G677:U679" si="721">G678</f>
        <v>640.9</v>
      </c>
      <c r="H677" s="24">
        <f t="shared" si="721"/>
        <v>640.9</v>
      </c>
      <c r="I677" s="24">
        <f t="shared" si="721"/>
        <v>0</v>
      </c>
      <c r="J677" s="24">
        <f t="shared" si="721"/>
        <v>0</v>
      </c>
      <c r="K677" s="24">
        <f t="shared" si="721"/>
        <v>0</v>
      </c>
      <c r="L677" s="42">
        <f t="shared" si="671"/>
        <v>1158.2</v>
      </c>
      <c r="M677" s="42">
        <f t="shared" si="672"/>
        <v>640.9</v>
      </c>
      <c r="N677" s="42">
        <f t="shared" si="673"/>
        <v>640.9</v>
      </c>
      <c r="O677" s="48">
        <f t="shared" si="721"/>
        <v>0</v>
      </c>
      <c r="P677" s="48">
        <f t="shared" si="721"/>
        <v>0</v>
      </c>
      <c r="Q677" s="48">
        <f t="shared" si="721"/>
        <v>0</v>
      </c>
      <c r="R677" s="45">
        <f t="shared" si="708"/>
        <v>1158.2</v>
      </c>
      <c r="S677" s="45">
        <f t="shared" si="709"/>
        <v>640.9</v>
      </c>
      <c r="T677" s="45">
        <f t="shared" si="710"/>
        <v>640.9</v>
      </c>
      <c r="U677" s="48">
        <f t="shared" si="721"/>
        <v>0</v>
      </c>
    </row>
    <row r="678" spans="1:21" ht="31.5" x14ac:dyDescent="0.25">
      <c r="A678" s="20" t="s">
        <v>331</v>
      </c>
      <c r="B678" s="20" t="s">
        <v>6</v>
      </c>
      <c r="C678" s="20"/>
      <c r="D678" s="20"/>
      <c r="E678" s="23" t="s">
        <v>733</v>
      </c>
      <c r="F678" s="24">
        <f>F679</f>
        <v>1158.2</v>
      </c>
      <c r="G678" s="24">
        <f t="shared" si="721"/>
        <v>640.9</v>
      </c>
      <c r="H678" s="24">
        <f t="shared" si="721"/>
        <v>640.9</v>
      </c>
      <c r="I678" s="24">
        <f t="shared" si="721"/>
        <v>0</v>
      </c>
      <c r="J678" s="24">
        <f t="shared" si="721"/>
        <v>0</v>
      </c>
      <c r="K678" s="24">
        <f t="shared" si="721"/>
        <v>0</v>
      </c>
      <c r="L678" s="42">
        <f t="shared" si="671"/>
        <v>1158.2</v>
      </c>
      <c r="M678" s="42">
        <f t="shared" si="672"/>
        <v>640.9</v>
      </c>
      <c r="N678" s="42">
        <f t="shared" si="673"/>
        <v>640.9</v>
      </c>
      <c r="O678" s="48">
        <f t="shared" si="721"/>
        <v>0</v>
      </c>
      <c r="P678" s="48">
        <f t="shared" si="721"/>
        <v>0</v>
      </c>
      <c r="Q678" s="48">
        <f t="shared" si="721"/>
        <v>0</v>
      </c>
      <c r="R678" s="45">
        <f t="shared" si="708"/>
        <v>1158.2</v>
      </c>
      <c r="S678" s="45">
        <f t="shared" si="709"/>
        <v>640.9</v>
      </c>
      <c r="T678" s="45">
        <f t="shared" si="710"/>
        <v>640.9</v>
      </c>
      <c r="U678" s="48">
        <f t="shared" si="721"/>
        <v>0</v>
      </c>
    </row>
    <row r="679" spans="1:21" ht="47.25" x14ac:dyDescent="0.25">
      <c r="A679" s="20" t="s">
        <v>331</v>
      </c>
      <c r="B679" s="20" t="s">
        <v>167</v>
      </c>
      <c r="C679" s="20"/>
      <c r="D679" s="20"/>
      <c r="E679" s="23" t="s">
        <v>734</v>
      </c>
      <c r="F679" s="24">
        <f>F680</f>
        <v>1158.2</v>
      </c>
      <c r="G679" s="24">
        <f t="shared" si="721"/>
        <v>640.9</v>
      </c>
      <c r="H679" s="24">
        <f t="shared" si="721"/>
        <v>640.9</v>
      </c>
      <c r="I679" s="24">
        <f t="shared" si="721"/>
        <v>0</v>
      </c>
      <c r="J679" s="24">
        <f t="shared" si="721"/>
        <v>0</v>
      </c>
      <c r="K679" s="24">
        <f t="shared" si="721"/>
        <v>0</v>
      </c>
      <c r="L679" s="42">
        <f t="shared" si="671"/>
        <v>1158.2</v>
      </c>
      <c r="M679" s="42">
        <f t="shared" si="672"/>
        <v>640.9</v>
      </c>
      <c r="N679" s="42">
        <f t="shared" si="673"/>
        <v>640.9</v>
      </c>
      <c r="O679" s="48">
        <f t="shared" si="721"/>
        <v>0</v>
      </c>
      <c r="P679" s="48">
        <f t="shared" si="721"/>
        <v>0</v>
      </c>
      <c r="Q679" s="48">
        <f t="shared" si="721"/>
        <v>0</v>
      </c>
      <c r="R679" s="45">
        <f t="shared" si="708"/>
        <v>1158.2</v>
      </c>
      <c r="S679" s="45">
        <f t="shared" si="709"/>
        <v>640.9</v>
      </c>
      <c r="T679" s="45">
        <f t="shared" si="710"/>
        <v>640.9</v>
      </c>
      <c r="U679" s="48">
        <f t="shared" si="721"/>
        <v>0</v>
      </c>
    </row>
    <row r="680" spans="1:21" x14ac:dyDescent="0.25">
      <c r="A680" s="20" t="s">
        <v>331</v>
      </c>
      <c r="B680" s="20">
        <v>240</v>
      </c>
      <c r="C680" s="20" t="s">
        <v>10</v>
      </c>
      <c r="D680" s="20" t="s">
        <v>11</v>
      </c>
      <c r="E680" s="23" t="s">
        <v>757</v>
      </c>
      <c r="F680" s="24">
        <v>1158.2</v>
      </c>
      <c r="G680" s="24">
        <v>640.9</v>
      </c>
      <c r="H680" s="24">
        <v>640.9</v>
      </c>
      <c r="I680" s="24"/>
      <c r="J680" s="24"/>
      <c r="K680" s="24"/>
      <c r="L680" s="42">
        <f t="shared" si="671"/>
        <v>1158.2</v>
      </c>
      <c r="M680" s="42">
        <f t="shared" si="672"/>
        <v>640.9</v>
      </c>
      <c r="N680" s="42">
        <f t="shared" si="673"/>
        <v>640.9</v>
      </c>
      <c r="O680" s="48"/>
      <c r="P680" s="48"/>
      <c r="Q680" s="48"/>
      <c r="R680" s="45">
        <f t="shared" si="708"/>
        <v>1158.2</v>
      </c>
      <c r="S680" s="45">
        <f t="shared" si="709"/>
        <v>640.9</v>
      </c>
      <c r="T680" s="45">
        <f t="shared" si="710"/>
        <v>640.9</v>
      </c>
      <c r="U680" s="48"/>
    </row>
    <row r="681" spans="1:21" s="8" customFormat="1" ht="31.5" x14ac:dyDescent="0.25">
      <c r="A681" s="1" t="s">
        <v>203</v>
      </c>
      <c r="B681" s="1"/>
      <c r="C681" s="1"/>
      <c r="D681" s="1"/>
      <c r="E681" s="2" t="s">
        <v>531</v>
      </c>
      <c r="F681" s="3">
        <f>F682+F727+F764</f>
        <v>2598991.8999999994</v>
      </c>
      <c r="G681" s="3">
        <f t="shared" ref="G681:K681" si="722">G682+G727+G764</f>
        <v>2283220.1</v>
      </c>
      <c r="H681" s="3">
        <f t="shared" si="722"/>
        <v>2393056.0999999996</v>
      </c>
      <c r="I681" s="3">
        <f t="shared" si="722"/>
        <v>-0.6</v>
      </c>
      <c r="J681" s="3">
        <f t="shared" si="722"/>
        <v>-0.6</v>
      </c>
      <c r="K681" s="3">
        <f t="shared" si="722"/>
        <v>-0.6</v>
      </c>
      <c r="L681" s="42">
        <f t="shared" si="671"/>
        <v>2598991.2999999993</v>
      </c>
      <c r="M681" s="42">
        <f t="shared" si="672"/>
        <v>2283219.5</v>
      </c>
      <c r="N681" s="42">
        <f t="shared" si="673"/>
        <v>2393055.4999999995</v>
      </c>
      <c r="O681" s="50">
        <f t="shared" ref="O681:P681" si="723">O682+O727+O764</f>
        <v>0</v>
      </c>
      <c r="P681" s="50">
        <f t="shared" si="723"/>
        <v>0</v>
      </c>
      <c r="Q681" s="50">
        <f t="shared" ref="Q681" si="724">Q682+Q727+Q764</f>
        <v>1790.1</v>
      </c>
      <c r="R681" s="53">
        <f t="shared" si="708"/>
        <v>2598991.2999999993</v>
      </c>
      <c r="S681" s="45">
        <f t="shared" si="709"/>
        <v>2283219.5</v>
      </c>
      <c r="T681" s="45">
        <f t="shared" si="710"/>
        <v>2394845.5999999996</v>
      </c>
      <c r="U681" s="50">
        <f t="shared" ref="U681" si="725">U682+U727+U764</f>
        <v>0</v>
      </c>
    </row>
    <row r="682" spans="1:21" s="28" customFormat="1" ht="47.25" x14ac:dyDescent="0.25">
      <c r="A682" s="25" t="s">
        <v>204</v>
      </c>
      <c r="B682" s="25"/>
      <c r="C682" s="25"/>
      <c r="D682" s="25"/>
      <c r="E682" s="26" t="s">
        <v>532</v>
      </c>
      <c r="F682" s="27">
        <f>F683+F687+F691+F695+F699+F703+F707+F711+F715+F719+F723</f>
        <v>1988938.2999999998</v>
      </c>
      <c r="G682" s="27">
        <f t="shared" ref="G682:K682" si="726">G683+G687+G691+G695+G699+G703+G707+G711+G715+G719+G723</f>
        <v>1705104.6</v>
      </c>
      <c r="H682" s="27">
        <f t="shared" si="726"/>
        <v>1845328.3999999997</v>
      </c>
      <c r="I682" s="27">
        <f t="shared" si="726"/>
        <v>-0.6</v>
      </c>
      <c r="J682" s="27">
        <f t="shared" si="726"/>
        <v>-0.6</v>
      </c>
      <c r="K682" s="27">
        <f t="shared" si="726"/>
        <v>-0.6</v>
      </c>
      <c r="L682" s="42">
        <f t="shared" si="671"/>
        <v>1988937.6999999997</v>
      </c>
      <c r="M682" s="42">
        <f t="shared" si="672"/>
        <v>1705104</v>
      </c>
      <c r="N682" s="42">
        <f t="shared" si="673"/>
        <v>1845327.7999999996</v>
      </c>
      <c r="O682" s="49">
        <f t="shared" ref="O682:P682" si="727">O683+O687+O691+O695+O699+O703+O707+O711+O715+O719+O723</f>
        <v>0</v>
      </c>
      <c r="P682" s="49">
        <f t="shared" si="727"/>
        <v>0</v>
      </c>
      <c r="Q682" s="49">
        <f t="shared" ref="Q682" si="728">Q683+Q687+Q691+Q695+Q699+Q703+Q707+Q711+Q715+Q719+Q723</f>
        <v>0</v>
      </c>
      <c r="R682" s="55">
        <f t="shared" si="708"/>
        <v>1988937.6999999997</v>
      </c>
      <c r="S682" s="45">
        <f t="shared" si="709"/>
        <v>1705104</v>
      </c>
      <c r="T682" s="45">
        <f t="shared" si="710"/>
        <v>1845327.7999999996</v>
      </c>
      <c r="U682" s="49">
        <f t="shared" ref="U682" si="729">U683+U687+U691+U695+U699+U703+U707+U711+U715+U719+U723</f>
        <v>0</v>
      </c>
    </row>
    <row r="683" spans="1:21" x14ac:dyDescent="0.25">
      <c r="A683" s="20" t="s">
        <v>179</v>
      </c>
      <c r="B683" s="20"/>
      <c r="C683" s="20"/>
      <c r="D683" s="20"/>
      <c r="E683" s="30" t="s">
        <v>794</v>
      </c>
      <c r="F683" s="24">
        <f>F684</f>
        <v>1298430.5999999999</v>
      </c>
      <c r="G683" s="24">
        <f t="shared" ref="G683:U685" si="730">G684</f>
        <v>1321056.7999999998</v>
      </c>
      <c r="H683" s="24">
        <f t="shared" si="730"/>
        <v>1321056.7999999996</v>
      </c>
      <c r="I683" s="24">
        <f t="shared" si="730"/>
        <v>0</v>
      </c>
      <c r="J683" s="24">
        <f t="shared" si="730"/>
        <v>0</v>
      </c>
      <c r="K683" s="24">
        <f t="shared" si="730"/>
        <v>0</v>
      </c>
      <c r="L683" s="42">
        <f t="shared" si="671"/>
        <v>1298430.5999999999</v>
      </c>
      <c r="M683" s="42">
        <f t="shared" si="672"/>
        <v>1321056.7999999998</v>
      </c>
      <c r="N683" s="42">
        <f t="shared" si="673"/>
        <v>1321056.7999999996</v>
      </c>
      <c r="O683" s="48">
        <f t="shared" si="730"/>
        <v>0</v>
      </c>
      <c r="P683" s="48">
        <f t="shared" si="730"/>
        <v>0</v>
      </c>
      <c r="Q683" s="48">
        <f t="shared" si="730"/>
        <v>0</v>
      </c>
      <c r="R683" s="45">
        <f t="shared" si="708"/>
        <v>1298430.5999999999</v>
      </c>
      <c r="S683" s="45">
        <f t="shared" si="709"/>
        <v>1321056.7999999998</v>
      </c>
      <c r="T683" s="45">
        <f t="shared" si="710"/>
        <v>1321056.7999999996</v>
      </c>
      <c r="U683" s="48">
        <f t="shared" si="730"/>
        <v>0</v>
      </c>
    </row>
    <row r="684" spans="1:21" ht="31.5" x14ac:dyDescent="0.25">
      <c r="A684" s="20" t="s">
        <v>179</v>
      </c>
      <c r="B684" s="20" t="s">
        <v>6</v>
      </c>
      <c r="C684" s="20"/>
      <c r="D684" s="20"/>
      <c r="E684" s="23" t="s">
        <v>733</v>
      </c>
      <c r="F684" s="24">
        <f>F685</f>
        <v>1298430.5999999999</v>
      </c>
      <c r="G684" s="24">
        <f t="shared" si="730"/>
        <v>1321056.7999999998</v>
      </c>
      <c r="H684" s="24">
        <f t="shared" si="730"/>
        <v>1321056.7999999996</v>
      </c>
      <c r="I684" s="24">
        <f t="shared" si="730"/>
        <v>0</v>
      </c>
      <c r="J684" s="24">
        <f t="shared" si="730"/>
        <v>0</v>
      </c>
      <c r="K684" s="24">
        <f t="shared" si="730"/>
        <v>0</v>
      </c>
      <c r="L684" s="42">
        <f t="shared" si="671"/>
        <v>1298430.5999999999</v>
      </c>
      <c r="M684" s="42">
        <f t="shared" si="672"/>
        <v>1321056.7999999998</v>
      </c>
      <c r="N684" s="42">
        <f t="shared" si="673"/>
        <v>1321056.7999999996</v>
      </c>
      <c r="O684" s="48">
        <f t="shared" si="730"/>
        <v>0</v>
      </c>
      <c r="P684" s="48">
        <f t="shared" si="730"/>
        <v>0</v>
      </c>
      <c r="Q684" s="48">
        <f t="shared" si="730"/>
        <v>0</v>
      </c>
      <c r="R684" s="45">
        <f t="shared" si="708"/>
        <v>1298430.5999999999</v>
      </c>
      <c r="S684" s="45">
        <f t="shared" si="709"/>
        <v>1321056.7999999998</v>
      </c>
      <c r="T684" s="45">
        <f t="shared" si="710"/>
        <v>1321056.7999999996</v>
      </c>
      <c r="U684" s="48">
        <f t="shared" si="730"/>
        <v>0</v>
      </c>
    </row>
    <row r="685" spans="1:21" ht="47.25" x14ac:dyDescent="0.25">
      <c r="A685" s="20" t="s">
        <v>179</v>
      </c>
      <c r="B685" s="20" t="s">
        <v>167</v>
      </c>
      <c r="C685" s="20"/>
      <c r="D685" s="20"/>
      <c r="E685" s="23" t="s">
        <v>734</v>
      </c>
      <c r="F685" s="24">
        <f>F686</f>
        <v>1298430.5999999999</v>
      </c>
      <c r="G685" s="24">
        <f t="shared" si="730"/>
        <v>1321056.7999999998</v>
      </c>
      <c r="H685" s="24">
        <f t="shared" si="730"/>
        <v>1321056.7999999996</v>
      </c>
      <c r="I685" s="24">
        <f t="shared" si="730"/>
        <v>0</v>
      </c>
      <c r="J685" s="24">
        <f t="shared" si="730"/>
        <v>0</v>
      </c>
      <c r="K685" s="24">
        <f t="shared" si="730"/>
        <v>0</v>
      </c>
      <c r="L685" s="42">
        <f t="shared" si="671"/>
        <v>1298430.5999999999</v>
      </c>
      <c r="M685" s="42">
        <f t="shared" si="672"/>
        <v>1321056.7999999998</v>
      </c>
      <c r="N685" s="42">
        <f t="shared" si="673"/>
        <v>1321056.7999999996</v>
      </c>
      <c r="O685" s="48">
        <f t="shared" si="730"/>
        <v>0</v>
      </c>
      <c r="P685" s="48">
        <f t="shared" si="730"/>
        <v>0</v>
      </c>
      <c r="Q685" s="48">
        <f t="shared" si="730"/>
        <v>0</v>
      </c>
      <c r="R685" s="45">
        <f t="shared" si="708"/>
        <v>1298430.5999999999</v>
      </c>
      <c r="S685" s="45">
        <f t="shared" si="709"/>
        <v>1321056.7999999998</v>
      </c>
      <c r="T685" s="45">
        <f t="shared" si="710"/>
        <v>1321056.7999999996</v>
      </c>
      <c r="U685" s="48">
        <f t="shared" si="730"/>
        <v>0</v>
      </c>
    </row>
    <row r="686" spans="1:21" x14ac:dyDescent="0.25">
      <c r="A686" s="20" t="s">
        <v>179</v>
      </c>
      <c r="B686" s="20">
        <v>240</v>
      </c>
      <c r="C686" s="20" t="s">
        <v>44</v>
      </c>
      <c r="D686" s="20" t="s">
        <v>71</v>
      </c>
      <c r="E686" s="23" t="s">
        <v>762</v>
      </c>
      <c r="F686" s="24">
        <v>1298430.5999999999</v>
      </c>
      <c r="G686" s="24">
        <v>1321056.7999999998</v>
      </c>
      <c r="H686" s="24">
        <v>1321056.7999999996</v>
      </c>
      <c r="I686" s="24"/>
      <c r="J686" s="24"/>
      <c r="K686" s="24"/>
      <c r="L686" s="42">
        <f t="shared" si="671"/>
        <v>1298430.5999999999</v>
      </c>
      <c r="M686" s="42">
        <f t="shared" si="672"/>
        <v>1321056.7999999998</v>
      </c>
      <c r="N686" s="42">
        <f t="shared" si="673"/>
        <v>1321056.7999999996</v>
      </c>
      <c r="O686" s="48"/>
      <c r="P686" s="48"/>
      <c r="Q686" s="48"/>
      <c r="R686" s="45">
        <f t="shared" si="708"/>
        <v>1298430.5999999999</v>
      </c>
      <c r="S686" s="45">
        <f t="shared" si="709"/>
        <v>1321056.7999999998</v>
      </c>
      <c r="T686" s="45">
        <f t="shared" si="710"/>
        <v>1321056.7999999996</v>
      </c>
      <c r="U686" s="48"/>
    </row>
    <row r="687" spans="1:21" ht="31.5" x14ac:dyDescent="0.25">
      <c r="A687" s="20" t="s">
        <v>257</v>
      </c>
      <c r="B687" s="20"/>
      <c r="C687" s="20"/>
      <c r="D687" s="20"/>
      <c r="E687" s="23" t="s">
        <v>533</v>
      </c>
      <c r="F687" s="24">
        <f>F688</f>
        <v>21713.200000000001</v>
      </c>
      <c r="G687" s="24">
        <f t="shared" ref="G687:U689" si="731">G688</f>
        <v>22147.4</v>
      </c>
      <c r="H687" s="24">
        <f t="shared" si="731"/>
        <v>22147.4</v>
      </c>
      <c r="I687" s="24">
        <f t="shared" si="731"/>
        <v>0</v>
      </c>
      <c r="J687" s="24">
        <f t="shared" si="731"/>
        <v>0</v>
      </c>
      <c r="K687" s="24">
        <f t="shared" si="731"/>
        <v>0</v>
      </c>
      <c r="L687" s="42">
        <f t="shared" si="671"/>
        <v>21713.200000000001</v>
      </c>
      <c r="M687" s="42">
        <f t="shared" si="672"/>
        <v>22147.4</v>
      </c>
      <c r="N687" s="42">
        <f t="shared" si="673"/>
        <v>22147.4</v>
      </c>
      <c r="O687" s="48">
        <f t="shared" si="731"/>
        <v>0</v>
      </c>
      <c r="P687" s="48">
        <f t="shared" si="731"/>
        <v>0</v>
      </c>
      <c r="Q687" s="48">
        <f t="shared" si="731"/>
        <v>0</v>
      </c>
      <c r="R687" s="45">
        <f t="shared" si="708"/>
        <v>21713.200000000001</v>
      </c>
      <c r="S687" s="45">
        <f t="shared" si="709"/>
        <v>22147.4</v>
      </c>
      <c r="T687" s="45">
        <f t="shared" si="710"/>
        <v>22147.4</v>
      </c>
      <c r="U687" s="48">
        <f t="shared" si="731"/>
        <v>0</v>
      </c>
    </row>
    <row r="688" spans="1:21" ht="31.5" x14ac:dyDescent="0.25">
      <c r="A688" s="20" t="s">
        <v>257</v>
      </c>
      <c r="B688" s="20" t="s">
        <v>6</v>
      </c>
      <c r="C688" s="20"/>
      <c r="D688" s="20"/>
      <c r="E688" s="23" t="s">
        <v>733</v>
      </c>
      <c r="F688" s="24">
        <f>F689</f>
        <v>21713.200000000001</v>
      </c>
      <c r="G688" s="24">
        <f t="shared" si="731"/>
        <v>22147.4</v>
      </c>
      <c r="H688" s="24">
        <f t="shared" si="731"/>
        <v>22147.4</v>
      </c>
      <c r="I688" s="24">
        <f t="shared" si="731"/>
        <v>0</v>
      </c>
      <c r="J688" s="24">
        <f t="shared" si="731"/>
        <v>0</v>
      </c>
      <c r="K688" s="24">
        <f t="shared" si="731"/>
        <v>0</v>
      </c>
      <c r="L688" s="42">
        <f t="shared" si="671"/>
        <v>21713.200000000001</v>
      </c>
      <c r="M688" s="42">
        <f t="shared" si="672"/>
        <v>22147.4</v>
      </c>
      <c r="N688" s="42">
        <f t="shared" si="673"/>
        <v>22147.4</v>
      </c>
      <c r="O688" s="48">
        <f t="shared" si="731"/>
        <v>0</v>
      </c>
      <c r="P688" s="48">
        <f t="shared" si="731"/>
        <v>0</v>
      </c>
      <c r="Q688" s="48">
        <f t="shared" si="731"/>
        <v>0</v>
      </c>
      <c r="R688" s="45">
        <f t="shared" si="708"/>
        <v>21713.200000000001</v>
      </c>
      <c r="S688" s="45">
        <f t="shared" si="709"/>
        <v>22147.4</v>
      </c>
      <c r="T688" s="45">
        <f t="shared" si="710"/>
        <v>22147.4</v>
      </c>
      <c r="U688" s="48">
        <f t="shared" si="731"/>
        <v>0</v>
      </c>
    </row>
    <row r="689" spans="1:21" ht="47.25" x14ac:dyDescent="0.25">
      <c r="A689" s="20" t="s">
        <v>257</v>
      </c>
      <c r="B689" s="20" t="s">
        <v>167</v>
      </c>
      <c r="C689" s="20"/>
      <c r="D689" s="20"/>
      <c r="E689" s="23" t="s">
        <v>734</v>
      </c>
      <c r="F689" s="24">
        <f>F690</f>
        <v>21713.200000000001</v>
      </c>
      <c r="G689" s="24">
        <f t="shared" si="731"/>
        <v>22147.4</v>
      </c>
      <c r="H689" s="24">
        <f t="shared" si="731"/>
        <v>22147.4</v>
      </c>
      <c r="I689" s="24">
        <f t="shared" si="731"/>
        <v>0</v>
      </c>
      <c r="J689" s="24">
        <f t="shared" si="731"/>
        <v>0</v>
      </c>
      <c r="K689" s="24">
        <f t="shared" si="731"/>
        <v>0</v>
      </c>
      <c r="L689" s="42">
        <f t="shared" si="671"/>
        <v>21713.200000000001</v>
      </c>
      <c r="M689" s="42">
        <f t="shared" si="672"/>
        <v>22147.4</v>
      </c>
      <c r="N689" s="42">
        <f t="shared" si="673"/>
        <v>22147.4</v>
      </c>
      <c r="O689" s="48">
        <f t="shared" si="731"/>
        <v>0</v>
      </c>
      <c r="P689" s="48">
        <f t="shared" si="731"/>
        <v>0</v>
      </c>
      <c r="Q689" s="48">
        <f t="shared" si="731"/>
        <v>0</v>
      </c>
      <c r="R689" s="45">
        <f t="shared" si="708"/>
        <v>21713.200000000001</v>
      </c>
      <c r="S689" s="45">
        <f t="shared" si="709"/>
        <v>22147.4</v>
      </c>
      <c r="T689" s="45">
        <f t="shared" si="710"/>
        <v>22147.4</v>
      </c>
      <c r="U689" s="48">
        <f t="shared" si="731"/>
        <v>0</v>
      </c>
    </row>
    <row r="690" spans="1:21" x14ac:dyDescent="0.25">
      <c r="A690" s="20" t="s">
        <v>257</v>
      </c>
      <c r="B690" s="20">
        <v>240</v>
      </c>
      <c r="C690" s="20" t="s">
        <v>44</v>
      </c>
      <c r="D690" s="20" t="s">
        <v>71</v>
      </c>
      <c r="E690" s="23" t="s">
        <v>762</v>
      </c>
      <c r="F690" s="24">
        <v>21713.200000000001</v>
      </c>
      <c r="G690" s="24">
        <v>22147.4</v>
      </c>
      <c r="H690" s="24">
        <v>22147.4</v>
      </c>
      <c r="I690" s="24"/>
      <c r="J690" s="24"/>
      <c r="K690" s="24"/>
      <c r="L690" s="42">
        <f t="shared" si="671"/>
        <v>21713.200000000001</v>
      </c>
      <c r="M690" s="42">
        <f t="shared" si="672"/>
        <v>22147.4</v>
      </c>
      <c r="N690" s="42">
        <f t="shared" si="673"/>
        <v>22147.4</v>
      </c>
      <c r="O690" s="48"/>
      <c r="P690" s="48"/>
      <c r="Q690" s="48"/>
      <c r="R690" s="45">
        <f t="shared" si="708"/>
        <v>21713.200000000001</v>
      </c>
      <c r="S690" s="45">
        <f t="shared" si="709"/>
        <v>22147.4</v>
      </c>
      <c r="T690" s="45">
        <f t="shared" si="710"/>
        <v>22147.4</v>
      </c>
      <c r="U690" s="48"/>
    </row>
    <row r="691" spans="1:21" ht="31.5" x14ac:dyDescent="0.25">
      <c r="A691" s="20" t="s">
        <v>258</v>
      </c>
      <c r="B691" s="20"/>
      <c r="C691" s="20"/>
      <c r="D691" s="20"/>
      <c r="E691" s="30" t="s">
        <v>795</v>
      </c>
      <c r="F691" s="24">
        <f>F692</f>
        <v>210330.69999999998</v>
      </c>
      <c r="G691" s="24">
        <f t="shared" ref="G691:U693" si="732">G692</f>
        <v>148648.29999999999</v>
      </c>
      <c r="H691" s="24">
        <f t="shared" si="732"/>
        <v>257659</v>
      </c>
      <c r="I691" s="24">
        <f t="shared" si="732"/>
        <v>0</v>
      </c>
      <c r="J691" s="24">
        <f t="shared" si="732"/>
        <v>0</v>
      </c>
      <c r="K691" s="24">
        <f t="shared" si="732"/>
        <v>0</v>
      </c>
      <c r="L691" s="42">
        <f t="shared" si="671"/>
        <v>210330.69999999998</v>
      </c>
      <c r="M691" s="42">
        <f t="shared" si="672"/>
        <v>148648.29999999999</v>
      </c>
      <c r="N691" s="42">
        <f t="shared" si="673"/>
        <v>257659</v>
      </c>
      <c r="O691" s="48">
        <f t="shared" si="732"/>
        <v>0</v>
      </c>
      <c r="P691" s="48">
        <f t="shared" si="732"/>
        <v>0</v>
      </c>
      <c r="Q691" s="48">
        <f t="shared" si="732"/>
        <v>0</v>
      </c>
      <c r="R691" s="45">
        <f t="shared" si="708"/>
        <v>210330.69999999998</v>
      </c>
      <c r="S691" s="45">
        <f t="shared" si="709"/>
        <v>148648.29999999999</v>
      </c>
      <c r="T691" s="45">
        <f t="shared" si="710"/>
        <v>257659</v>
      </c>
      <c r="U691" s="48">
        <f t="shared" si="732"/>
        <v>0</v>
      </c>
    </row>
    <row r="692" spans="1:21" ht="31.5" x14ac:dyDescent="0.25">
      <c r="A692" s="20" t="s">
        <v>258</v>
      </c>
      <c r="B692" s="20" t="s">
        <v>6</v>
      </c>
      <c r="C692" s="20"/>
      <c r="D692" s="20"/>
      <c r="E692" s="23" t="s">
        <v>733</v>
      </c>
      <c r="F692" s="24">
        <f>F693</f>
        <v>210330.69999999998</v>
      </c>
      <c r="G692" s="24">
        <f t="shared" si="732"/>
        <v>148648.29999999999</v>
      </c>
      <c r="H692" s="24">
        <f t="shared" si="732"/>
        <v>257659</v>
      </c>
      <c r="I692" s="24">
        <f t="shared" si="732"/>
        <v>0</v>
      </c>
      <c r="J692" s="24">
        <f t="shared" si="732"/>
        <v>0</v>
      </c>
      <c r="K692" s="24">
        <f t="shared" si="732"/>
        <v>0</v>
      </c>
      <c r="L692" s="42">
        <f t="shared" si="671"/>
        <v>210330.69999999998</v>
      </c>
      <c r="M692" s="42">
        <f t="shared" si="672"/>
        <v>148648.29999999999</v>
      </c>
      <c r="N692" s="42">
        <f t="shared" si="673"/>
        <v>257659</v>
      </c>
      <c r="O692" s="48">
        <f t="shared" si="732"/>
        <v>0</v>
      </c>
      <c r="P692" s="48">
        <f t="shared" si="732"/>
        <v>0</v>
      </c>
      <c r="Q692" s="48">
        <f t="shared" si="732"/>
        <v>0</v>
      </c>
      <c r="R692" s="45">
        <f t="shared" si="708"/>
        <v>210330.69999999998</v>
      </c>
      <c r="S692" s="45">
        <f t="shared" si="709"/>
        <v>148648.29999999999</v>
      </c>
      <c r="T692" s="45">
        <f t="shared" si="710"/>
        <v>257659</v>
      </c>
      <c r="U692" s="48">
        <f t="shared" si="732"/>
        <v>0</v>
      </c>
    </row>
    <row r="693" spans="1:21" ht="47.25" x14ac:dyDescent="0.25">
      <c r="A693" s="20" t="s">
        <v>258</v>
      </c>
      <c r="B693" s="20" t="s">
        <v>167</v>
      </c>
      <c r="C693" s="20"/>
      <c r="D693" s="20"/>
      <c r="E693" s="23" t="s">
        <v>734</v>
      </c>
      <c r="F693" s="24">
        <f>F694</f>
        <v>210330.69999999998</v>
      </c>
      <c r="G693" s="24">
        <f t="shared" si="732"/>
        <v>148648.29999999999</v>
      </c>
      <c r="H693" s="24">
        <f t="shared" si="732"/>
        <v>257659</v>
      </c>
      <c r="I693" s="24">
        <f t="shared" si="732"/>
        <v>0</v>
      </c>
      <c r="J693" s="24">
        <f t="shared" si="732"/>
        <v>0</v>
      </c>
      <c r="K693" s="24">
        <f t="shared" si="732"/>
        <v>0</v>
      </c>
      <c r="L693" s="42">
        <f t="shared" si="671"/>
        <v>210330.69999999998</v>
      </c>
      <c r="M693" s="42">
        <f t="shared" si="672"/>
        <v>148648.29999999999</v>
      </c>
      <c r="N693" s="42">
        <f t="shared" si="673"/>
        <v>257659</v>
      </c>
      <c r="O693" s="48">
        <f t="shared" si="732"/>
        <v>0</v>
      </c>
      <c r="P693" s="48">
        <f t="shared" si="732"/>
        <v>0</v>
      </c>
      <c r="Q693" s="48">
        <f t="shared" si="732"/>
        <v>0</v>
      </c>
      <c r="R693" s="45">
        <f t="shared" si="708"/>
        <v>210330.69999999998</v>
      </c>
      <c r="S693" s="45">
        <f t="shared" si="709"/>
        <v>148648.29999999999</v>
      </c>
      <c r="T693" s="45">
        <f t="shared" si="710"/>
        <v>257659</v>
      </c>
      <c r="U693" s="48">
        <f t="shared" si="732"/>
        <v>0</v>
      </c>
    </row>
    <row r="694" spans="1:21" x14ac:dyDescent="0.25">
      <c r="A694" s="20" t="s">
        <v>258</v>
      </c>
      <c r="B694" s="20">
        <v>240</v>
      </c>
      <c r="C694" s="20" t="s">
        <v>44</v>
      </c>
      <c r="D694" s="20" t="s">
        <v>71</v>
      </c>
      <c r="E694" s="23" t="s">
        <v>762</v>
      </c>
      <c r="F694" s="24">
        <v>210330.69999999998</v>
      </c>
      <c r="G694" s="24">
        <v>148648.29999999999</v>
      </c>
      <c r="H694" s="24">
        <v>257659</v>
      </c>
      <c r="I694" s="24"/>
      <c r="J694" s="24"/>
      <c r="K694" s="24"/>
      <c r="L694" s="42">
        <f t="shared" si="671"/>
        <v>210330.69999999998</v>
      </c>
      <c r="M694" s="42">
        <f t="shared" si="672"/>
        <v>148648.29999999999</v>
      </c>
      <c r="N694" s="42">
        <f t="shared" si="673"/>
        <v>257659</v>
      </c>
      <c r="O694" s="48"/>
      <c r="P694" s="48"/>
      <c r="Q694" s="48"/>
      <c r="R694" s="45">
        <f t="shared" si="708"/>
        <v>210330.69999999998</v>
      </c>
      <c r="S694" s="45">
        <f t="shared" si="709"/>
        <v>148648.29999999999</v>
      </c>
      <c r="T694" s="45">
        <f t="shared" si="710"/>
        <v>257659</v>
      </c>
      <c r="U694" s="48"/>
    </row>
    <row r="695" spans="1:21" ht="31.5" x14ac:dyDescent="0.25">
      <c r="A695" s="20" t="s">
        <v>180</v>
      </c>
      <c r="B695" s="20"/>
      <c r="C695" s="20"/>
      <c r="D695" s="20"/>
      <c r="E695" s="23" t="s">
        <v>534</v>
      </c>
      <c r="F695" s="24">
        <f>F696</f>
        <v>23750</v>
      </c>
      <c r="G695" s="24">
        <f t="shared" ref="G695:U697" si="733">G696</f>
        <v>23750</v>
      </c>
      <c r="H695" s="24">
        <f t="shared" si="733"/>
        <v>23750</v>
      </c>
      <c r="I695" s="24">
        <f t="shared" si="733"/>
        <v>0</v>
      </c>
      <c r="J695" s="24">
        <f t="shared" si="733"/>
        <v>0</v>
      </c>
      <c r="K695" s="24">
        <f t="shared" si="733"/>
        <v>0</v>
      </c>
      <c r="L695" s="42">
        <f t="shared" ref="L695:L758" si="734">F695+I695</f>
        <v>23750</v>
      </c>
      <c r="M695" s="42">
        <f t="shared" ref="M695:M758" si="735">G695+J695</f>
        <v>23750</v>
      </c>
      <c r="N695" s="42">
        <f t="shared" ref="N695:N758" si="736">H695+K695</f>
        <v>23750</v>
      </c>
      <c r="O695" s="48">
        <f t="shared" si="733"/>
        <v>0</v>
      </c>
      <c r="P695" s="48">
        <f t="shared" si="733"/>
        <v>0</v>
      </c>
      <c r="Q695" s="48">
        <f t="shared" si="733"/>
        <v>0</v>
      </c>
      <c r="R695" s="45">
        <f t="shared" si="708"/>
        <v>23750</v>
      </c>
      <c r="S695" s="45">
        <f t="shared" si="709"/>
        <v>23750</v>
      </c>
      <c r="T695" s="45">
        <f t="shared" si="710"/>
        <v>23750</v>
      </c>
      <c r="U695" s="48">
        <f t="shared" si="733"/>
        <v>0</v>
      </c>
    </row>
    <row r="696" spans="1:21" ht="31.5" x14ac:dyDescent="0.25">
      <c r="A696" s="20" t="s">
        <v>180</v>
      </c>
      <c r="B696" s="20" t="s">
        <v>6</v>
      </c>
      <c r="C696" s="20"/>
      <c r="D696" s="20"/>
      <c r="E696" s="23" t="s">
        <v>733</v>
      </c>
      <c r="F696" s="24">
        <f>F697</f>
        <v>23750</v>
      </c>
      <c r="G696" s="24">
        <f t="shared" si="733"/>
        <v>23750</v>
      </c>
      <c r="H696" s="24">
        <f t="shared" si="733"/>
        <v>23750</v>
      </c>
      <c r="I696" s="24">
        <f t="shared" si="733"/>
        <v>0</v>
      </c>
      <c r="J696" s="24">
        <f t="shared" si="733"/>
        <v>0</v>
      </c>
      <c r="K696" s="24">
        <f t="shared" si="733"/>
        <v>0</v>
      </c>
      <c r="L696" s="42">
        <f t="shared" si="734"/>
        <v>23750</v>
      </c>
      <c r="M696" s="42">
        <f t="shared" si="735"/>
        <v>23750</v>
      </c>
      <c r="N696" s="42">
        <f t="shared" si="736"/>
        <v>23750</v>
      </c>
      <c r="O696" s="48">
        <f t="shared" si="733"/>
        <v>0</v>
      </c>
      <c r="P696" s="48">
        <f t="shared" si="733"/>
        <v>0</v>
      </c>
      <c r="Q696" s="48">
        <f t="shared" si="733"/>
        <v>0</v>
      </c>
      <c r="R696" s="45">
        <f t="shared" si="708"/>
        <v>23750</v>
      </c>
      <c r="S696" s="45">
        <f t="shared" si="709"/>
        <v>23750</v>
      </c>
      <c r="T696" s="45">
        <f t="shared" si="710"/>
        <v>23750</v>
      </c>
      <c r="U696" s="48">
        <f t="shared" si="733"/>
        <v>0</v>
      </c>
    </row>
    <row r="697" spans="1:21" ht="47.25" x14ac:dyDescent="0.25">
      <c r="A697" s="20" t="s">
        <v>180</v>
      </c>
      <c r="B697" s="20" t="s">
        <v>167</v>
      </c>
      <c r="C697" s="20"/>
      <c r="D697" s="20"/>
      <c r="E697" s="23" t="s">
        <v>734</v>
      </c>
      <c r="F697" s="24">
        <f>F698</f>
        <v>23750</v>
      </c>
      <c r="G697" s="24">
        <f t="shared" si="733"/>
        <v>23750</v>
      </c>
      <c r="H697" s="24">
        <f t="shared" si="733"/>
        <v>23750</v>
      </c>
      <c r="I697" s="24">
        <f t="shared" si="733"/>
        <v>0</v>
      </c>
      <c r="J697" s="24">
        <f t="shared" si="733"/>
        <v>0</v>
      </c>
      <c r="K697" s="24">
        <f t="shared" si="733"/>
        <v>0</v>
      </c>
      <c r="L697" s="42">
        <f t="shared" si="734"/>
        <v>23750</v>
      </c>
      <c r="M697" s="42">
        <f t="shared" si="735"/>
        <v>23750</v>
      </c>
      <c r="N697" s="42">
        <f t="shared" si="736"/>
        <v>23750</v>
      </c>
      <c r="O697" s="48">
        <f t="shared" si="733"/>
        <v>0</v>
      </c>
      <c r="P697" s="48">
        <f t="shared" si="733"/>
        <v>0</v>
      </c>
      <c r="Q697" s="48">
        <f t="shared" si="733"/>
        <v>0</v>
      </c>
      <c r="R697" s="45">
        <f t="shared" si="708"/>
        <v>23750</v>
      </c>
      <c r="S697" s="45">
        <f t="shared" si="709"/>
        <v>23750</v>
      </c>
      <c r="T697" s="45">
        <f t="shared" si="710"/>
        <v>23750</v>
      </c>
      <c r="U697" s="48">
        <f t="shared" si="733"/>
        <v>0</v>
      </c>
    </row>
    <row r="698" spans="1:21" x14ac:dyDescent="0.25">
      <c r="A698" s="20" t="s">
        <v>180</v>
      </c>
      <c r="B698" s="20">
        <v>240</v>
      </c>
      <c r="C698" s="20" t="s">
        <v>44</v>
      </c>
      <c r="D698" s="20" t="s">
        <v>71</v>
      </c>
      <c r="E698" s="23" t="s">
        <v>762</v>
      </c>
      <c r="F698" s="24">
        <v>23750</v>
      </c>
      <c r="G698" s="24">
        <v>23750</v>
      </c>
      <c r="H698" s="24">
        <v>23750</v>
      </c>
      <c r="I698" s="24"/>
      <c r="J698" s="24"/>
      <c r="K698" s="24"/>
      <c r="L698" s="42">
        <f t="shared" si="734"/>
        <v>23750</v>
      </c>
      <c r="M698" s="42">
        <f t="shared" si="735"/>
        <v>23750</v>
      </c>
      <c r="N698" s="42">
        <f t="shared" si="736"/>
        <v>23750</v>
      </c>
      <c r="O698" s="48"/>
      <c r="P698" s="48"/>
      <c r="Q698" s="48"/>
      <c r="R698" s="45">
        <f t="shared" si="708"/>
        <v>23750</v>
      </c>
      <c r="S698" s="45">
        <f t="shared" si="709"/>
        <v>23750</v>
      </c>
      <c r="T698" s="45">
        <f t="shared" si="710"/>
        <v>23750</v>
      </c>
      <c r="U698" s="48"/>
    </row>
    <row r="699" spans="1:21" ht="47.25" x14ac:dyDescent="0.25">
      <c r="A699" s="20" t="s">
        <v>259</v>
      </c>
      <c r="B699" s="20"/>
      <c r="C699" s="20"/>
      <c r="D699" s="20"/>
      <c r="E699" s="30" t="s">
        <v>792</v>
      </c>
      <c r="F699" s="24">
        <f>F700</f>
        <v>12500</v>
      </c>
      <c r="G699" s="24">
        <f t="shared" ref="G699:U701" si="737">G700</f>
        <v>0</v>
      </c>
      <c r="H699" s="24">
        <f t="shared" si="737"/>
        <v>0</v>
      </c>
      <c r="I699" s="24">
        <f t="shared" si="737"/>
        <v>0</v>
      </c>
      <c r="J699" s="24">
        <f t="shared" si="737"/>
        <v>0</v>
      </c>
      <c r="K699" s="24">
        <f t="shared" si="737"/>
        <v>0</v>
      </c>
      <c r="L699" s="42">
        <f t="shared" si="734"/>
        <v>12500</v>
      </c>
      <c r="M699" s="42">
        <f t="shared" si="735"/>
        <v>0</v>
      </c>
      <c r="N699" s="42">
        <f t="shared" si="736"/>
        <v>0</v>
      </c>
      <c r="O699" s="48">
        <f t="shared" si="737"/>
        <v>0</v>
      </c>
      <c r="P699" s="48">
        <f t="shared" si="737"/>
        <v>0</v>
      </c>
      <c r="Q699" s="48">
        <f t="shared" si="737"/>
        <v>0</v>
      </c>
      <c r="R699" s="45">
        <f t="shared" si="708"/>
        <v>12500</v>
      </c>
      <c r="S699" s="45">
        <f t="shared" si="709"/>
        <v>0</v>
      </c>
      <c r="T699" s="45">
        <f t="shared" si="710"/>
        <v>0</v>
      </c>
      <c r="U699" s="48">
        <f t="shared" si="737"/>
        <v>0</v>
      </c>
    </row>
    <row r="700" spans="1:21" ht="31.5" x14ac:dyDescent="0.25">
      <c r="A700" s="20" t="s">
        <v>259</v>
      </c>
      <c r="B700" s="20" t="s">
        <v>6</v>
      </c>
      <c r="C700" s="20"/>
      <c r="D700" s="20"/>
      <c r="E700" s="23" t="s">
        <v>733</v>
      </c>
      <c r="F700" s="24">
        <f>F701</f>
        <v>12500</v>
      </c>
      <c r="G700" s="24">
        <f t="shared" si="737"/>
        <v>0</v>
      </c>
      <c r="H700" s="24">
        <f t="shared" si="737"/>
        <v>0</v>
      </c>
      <c r="I700" s="24">
        <f t="shared" si="737"/>
        <v>0</v>
      </c>
      <c r="J700" s="24">
        <f t="shared" si="737"/>
        <v>0</v>
      </c>
      <c r="K700" s="24">
        <f t="shared" si="737"/>
        <v>0</v>
      </c>
      <c r="L700" s="42">
        <f t="shared" si="734"/>
        <v>12500</v>
      </c>
      <c r="M700" s="42">
        <f t="shared" si="735"/>
        <v>0</v>
      </c>
      <c r="N700" s="42">
        <f t="shared" si="736"/>
        <v>0</v>
      </c>
      <c r="O700" s="48">
        <f t="shared" si="737"/>
        <v>0</v>
      </c>
      <c r="P700" s="48">
        <f t="shared" si="737"/>
        <v>0</v>
      </c>
      <c r="Q700" s="48">
        <f t="shared" si="737"/>
        <v>0</v>
      </c>
      <c r="R700" s="45">
        <f t="shared" si="708"/>
        <v>12500</v>
      </c>
      <c r="S700" s="45">
        <f t="shared" si="709"/>
        <v>0</v>
      </c>
      <c r="T700" s="45">
        <f t="shared" si="710"/>
        <v>0</v>
      </c>
      <c r="U700" s="48">
        <f t="shared" si="737"/>
        <v>0</v>
      </c>
    </row>
    <row r="701" spans="1:21" ht="47.25" x14ac:dyDescent="0.25">
      <c r="A701" s="20" t="s">
        <v>259</v>
      </c>
      <c r="B701" s="20" t="s">
        <v>167</v>
      </c>
      <c r="C701" s="20"/>
      <c r="D701" s="20"/>
      <c r="E701" s="23" t="s">
        <v>734</v>
      </c>
      <c r="F701" s="24">
        <f>F702</f>
        <v>12500</v>
      </c>
      <c r="G701" s="24">
        <f t="shared" si="737"/>
        <v>0</v>
      </c>
      <c r="H701" s="24">
        <f t="shared" si="737"/>
        <v>0</v>
      </c>
      <c r="I701" s="24">
        <f t="shared" si="737"/>
        <v>0</v>
      </c>
      <c r="J701" s="24">
        <f t="shared" si="737"/>
        <v>0</v>
      </c>
      <c r="K701" s="24">
        <f t="shared" si="737"/>
        <v>0</v>
      </c>
      <c r="L701" s="42">
        <f t="shared" si="734"/>
        <v>12500</v>
      </c>
      <c r="M701" s="42">
        <f t="shared" si="735"/>
        <v>0</v>
      </c>
      <c r="N701" s="42">
        <f t="shared" si="736"/>
        <v>0</v>
      </c>
      <c r="O701" s="48">
        <f t="shared" si="737"/>
        <v>0</v>
      </c>
      <c r="P701" s="48">
        <f t="shared" si="737"/>
        <v>0</v>
      </c>
      <c r="Q701" s="48">
        <f t="shared" si="737"/>
        <v>0</v>
      </c>
      <c r="R701" s="45">
        <f t="shared" si="708"/>
        <v>12500</v>
      </c>
      <c r="S701" s="45">
        <f t="shared" si="709"/>
        <v>0</v>
      </c>
      <c r="T701" s="45">
        <f t="shared" si="710"/>
        <v>0</v>
      </c>
      <c r="U701" s="48">
        <f t="shared" si="737"/>
        <v>0</v>
      </c>
    </row>
    <row r="702" spans="1:21" x14ac:dyDescent="0.25">
      <c r="A702" s="20" t="s">
        <v>259</v>
      </c>
      <c r="B702" s="20">
        <v>240</v>
      </c>
      <c r="C702" s="20" t="s">
        <v>44</v>
      </c>
      <c r="D702" s="20" t="s">
        <v>71</v>
      </c>
      <c r="E702" s="23" t="s">
        <v>762</v>
      </c>
      <c r="F702" s="24">
        <v>12500</v>
      </c>
      <c r="G702" s="24">
        <v>0</v>
      </c>
      <c r="H702" s="24">
        <v>0</v>
      </c>
      <c r="I702" s="24"/>
      <c r="J702" s="24"/>
      <c r="K702" s="24"/>
      <c r="L702" s="42">
        <f t="shared" si="734"/>
        <v>12500</v>
      </c>
      <c r="M702" s="42">
        <f t="shared" si="735"/>
        <v>0</v>
      </c>
      <c r="N702" s="42">
        <f t="shared" si="736"/>
        <v>0</v>
      </c>
      <c r="O702" s="48"/>
      <c r="P702" s="48"/>
      <c r="Q702" s="48"/>
      <c r="R702" s="45">
        <f t="shared" si="708"/>
        <v>12500</v>
      </c>
      <c r="S702" s="45">
        <f t="shared" si="709"/>
        <v>0</v>
      </c>
      <c r="T702" s="45">
        <f t="shared" si="710"/>
        <v>0</v>
      </c>
      <c r="U702" s="48"/>
    </row>
    <row r="703" spans="1:21" ht="31.5" x14ac:dyDescent="0.25">
      <c r="A703" s="20" t="s">
        <v>181</v>
      </c>
      <c r="B703" s="20"/>
      <c r="C703" s="20"/>
      <c r="D703" s="20"/>
      <c r="E703" s="23" t="s">
        <v>535</v>
      </c>
      <c r="F703" s="24">
        <f>F704</f>
        <v>5528.6999999999989</v>
      </c>
      <c r="G703" s="24">
        <f t="shared" ref="G703:U705" si="738">G704</f>
        <v>0</v>
      </c>
      <c r="H703" s="24">
        <f t="shared" si="738"/>
        <v>0</v>
      </c>
      <c r="I703" s="24">
        <f t="shared" si="738"/>
        <v>0</v>
      </c>
      <c r="J703" s="24">
        <f t="shared" si="738"/>
        <v>0</v>
      </c>
      <c r="K703" s="24">
        <f t="shared" si="738"/>
        <v>0</v>
      </c>
      <c r="L703" s="42">
        <f t="shared" si="734"/>
        <v>5528.6999999999989</v>
      </c>
      <c r="M703" s="42">
        <f t="shared" si="735"/>
        <v>0</v>
      </c>
      <c r="N703" s="42">
        <f t="shared" si="736"/>
        <v>0</v>
      </c>
      <c r="O703" s="48">
        <f t="shared" si="738"/>
        <v>0</v>
      </c>
      <c r="P703" s="48">
        <f t="shared" si="738"/>
        <v>0</v>
      </c>
      <c r="Q703" s="48">
        <f t="shared" si="738"/>
        <v>0</v>
      </c>
      <c r="R703" s="45">
        <f t="shared" si="708"/>
        <v>5528.6999999999989</v>
      </c>
      <c r="S703" s="45">
        <f t="shared" si="709"/>
        <v>0</v>
      </c>
      <c r="T703" s="45">
        <f t="shared" si="710"/>
        <v>0</v>
      </c>
      <c r="U703" s="48">
        <f t="shared" si="738"/>
        <v>0</v>
      </c>
    </row>
    <row r="704" spans="1:21" ht="31.5" x14ac:dyDescent="0.25">
      <c r="A704" s="20" t="s">
        <v>181</v>
      </c>
      <c r="B704" s="20" t="s">
        <v>6</v>
      </c>
      <c r="C704" s="20"/>
      <c r="D704" s="20"/>
      <c r="E704" s="23" t="s">
        <v>733</v>
      </c>
      <c r="F704" s="24">
        <f>F705</f>
        <v>5528.6999999999989</v>
      </c>
      <c r="G704" s="24">
        <f t="shared" si="738"/>
        <v>0</v>
      </c>
      <c r="H704" s="24">
        <f t="shared" si="738"/>
        <v>0</v>
      </c>
      <c r="I704" s="24">
        <f t="shared" si="738"/>
        <v>0</v>
      </c>
      <c r="J704" s="24">
        <f t="shared" si="738"/>
        <v>0</v>
      </c>
      <c r="K704" s="24">
        <f t="shared" si="738"/>
        <v>0</v>
      </c>
      <c r="L704" s="42">
        <f t="shared" si="734"/>
        <v>5528.6999999999989</v>
      </c>
      <c r="M704" s="42">
        <f t="shared" si="735"/>
        <v>0</v>
      </c>
      <c r="N704" s="42">
        <f t="shared" si="736"/>
        <v>0</v>
      </c>
      <c r="O704" s="48">
        <f t="shared" si="738"/>
        <v>0</v>
      </c>
      <c r="P704" s="48">
        <f t="shared" si="738"/>
        <v>0</v>
      </c>
      <c r="Q704" s="48">
        <f t="shared" si="738"/>
        <v>0</v>
      </c>
      <c r="R704" s="45">
        <f t="shared" si="708"/>
        <v>5528.6999999999989</v>
      </c>
      <c r="S704" s="45">
        <f t="shared" si="709"/>
        <v>0</v>
      </c>
      <c r="T704" s="45">
        <f t="shared" si="710"/>
        <v>0</v>
      </c>
      <c r="U704" s="48">
        <f t="shared" si="738"/>
        <v>0</v>
      </c>
    </row>
    <row r="705" spans="1:21" ht="47.25" x14ac:dyDescent="0.25">
      <c r="A705" s="20" t="s">
        <v>181</v>
      </c>
      <c r="B705" s="20" t="s">
        <v>167</v>
      </c>
      <c r="C705" s="20"/>
      <c r="D705" s="20"/>
      <c r="E705" s="23" t="s">
        <v>734</v>
      </c>
      <c r="F705" s="24">
        <f>F706</f>
        <v>5528.6999999999989</v>
      </c>
      <c r="G705" s="24">
        <f t="shared" si="738"/>
        <v>0</v>
      </c>
      <c r="H705" s="24">
        <f t="shared" si="738"/>
        <v>0</v>
      </c>
      <c r="I705" s="24">
        <f t="shared" si="738"/>
        <v>0</v>
      </c>
      <c r="J705" s="24">
        <f t="shared" si="738"/>
        <v>0</v>
      </c>
      <c r="K705" s="24">
        <f t="shared" si="738"/>
        <v>0</v>
      </c>
      <c r="L705" s="42">
        <f t="shared" si="734"/>
        <v>5528.6999999999989</v>
      </c>
      <c r="M705" s="42">
        <f t="shared" si="735"/>
        <v>0</v>
      </c>
      <c r="N705" s="42">
        <f t="shared" si="736"/>
        <v>0</v>
      </c>
      <c r="O705" s="48">
        <f t="shared" si="738"/>
        <v>0</v>
      </c>
      <c r="P705" s="48">
        <f t="shared" si="738"/>
        <v>0</v>
      </c>
      <c r="Q705" s="48">
        <f t="shared" si="738"/>
        <v>0</v>
      </c>
      <c r="R705" s="45">
        <f t="shared" si="708"/>
        <v>5528.6999999999989</v>
      </c>
      <c r="S705" s="45">
        <f t="shared" si="709"/>
        <v>0</v>
      </c>
      <c r="T705" s="45">
        <f t="shared" si="710"/>
        <v>0</v>
      </c>
      <c r="U705" s="48">
        <f t="shared" si="738"/>
        <v>0</v>
      </c>
    </row>
    <row r="706" spans="1:21" x14ac:dyDescent="0.25">
      <c r="A706" s="20" t="s">
        <v>181</v>
      </c>
      <c r="B706" s="20">
        <v>240</v>
      </c>
      <c r="C706" s="20" t="s">
        <v>44</v>
      </c>
      <c r="D706" s="20" t="s">
        <v>71</v>
      </c>
      <c r="E706" s="23" t="s">
        <v>762</v>
      </c>
      <c r="F706" s="24">
        <v>5528.6999999999989</v>
      </c>
      <c r="G706" s="24">
        <v>0</v>
      </c>
      <c r="H706" s="24">
        <v>0</v>
      </c>
      <c r="I706" s="24"/>
      <c r="J706" s="24"/>
      <c r="K706" s="24"/>
      <c r="L706" s="42">
        <f t="shared" si="734"/>
        <v>5528.6999999999989</v>
      </c>
      <c r="M706" s="42">
        <f t="shared" si="735"/>
        <v>0</v>
      </c>
      <c r="N706" s="42">
        <f t="shared" si="736"/>
        <v>0</v>
      </c>
      <c r="O706" s="48"/>
      <c r="P706" s="48"/>
      <c r="Q706" s="48"/>
      <c r="R706" s="45">
        <f t="shared" si="708"/>
        <v>5528.6999999999989</v>
      </c>
      <c r="S706" s="45">
        <f t="shared" si="709"/>
        <v>0</v>
      </c>
      <c r="T706" s="45">
        <f t="shared" si="710"/>
        <v>0</v>
      </c>
      <c r="U706" s="48"/>
    </row>
    <row r="707" spans="1:21" x14ac:dyDescent="0.25">
      <c r="A707" s="20" t="s">
        <v>270</v>
      </c>
      <c r="B707" s="20"/>
      <c r="C707" s="20"/>
      <c r="D707" s="20"/>
      <c r="E707" s="23" t="s">
        <v>793</v>
      </c>
      <c r="F707" s="24">
        <f>F708</f>
        <v>1021.6</v>
      </c>
      <c r="G707" s="24">
        <f t="shared" ref="G707:U709" si="739">G708</f>
        <v>1042.0999999999999</v>
      </c>
      <c r="H707" s="24">
        <f t="shared" si="739"/>
        <v>1042.0999999999999</v>
      </c>
      <c r="I707" s="24">
        <f t="shared" si="739"/>
        <v>0</v>
      </c>
      <c r="J707" s="24">
        <f t="shared" si="739"/>
        <v>0</v>
      </c>
      <c r="K707" s="24">
        <f t="shared" si="739"/>
        <v>0</v>
      </c>
      <c r="L707" s="42">
        <f t="shared" si="734"/>
        <v>1021.6</v>
      </c>
      <c r="M707" s="42">
        <f t="shared" si="735"/>
        <v>1042.0999999999999</v>
      </c>
      <c r="N707" s="42">
        <f t="shared" si="736"/>
        <v>1042.0999999999999</v>
      </c>
      <c r="O707" s="48">
        <f t="shared" si="739"/>
        <v>0</v>
      </c>
      <c r="P707" s="48">
        <f t="shared" si="739"/>
        <v>0</v>
      </c>
      <c r="Q707" s="48">
        <f t="shared" si="739"/>
        <v>0</v>
      </c>
      <c r="R707" s="45">
        <f t="shared" si="708"/>
        <v>1021.6</v>
      </c>
      <c r="S707" s="45">
        <f t="shared" si="709"/>
        <v>1042.0999999999999</v>
      </c>
      <c r="T707" s="45">
        <f t="shared" si="710"/>
        <v>1042.0999999999999</v>
      </c>
      <c r="U707" s="48">
        <f t="shared" si="739"/>
        <v>0</v>
      </c>
    </row>
    <row r="708" spans="1:21" ht="31.5" x14ac:dyDescent="0.25">
      <c r="A708" s="20" t="s">
        <v>270</v>
      </c>
      <c r="B708" s="20" t="s">
        <v>6</v>
      </c>
      <c r="C708" s="20"/>
      <c r="D708" s="20"/>
      <c r="E708" s="23" t="s">
        <v>733</v>
      </c>
      <c r="F708" s="24">
        <f>F709</f>
        <v>1021.6</v>
      </c>
      <c r="G708" s="24">
        <f t="shared" si="739"/>
        <v>1042.0999999999999</v>
      </c>
      <c r="H708" s="24">
        <f t="shared" si="739"/>
        <v>1042.0999999999999</v>
      </c>
      <c r="I708" s="24">
        <f t="shared" si="739"/>
        <v>0</v>
      </c>
      <c r="J708" s="24">
        <f t="shared" si="739"/>
        <v>0</v>
      </c>
      <c r="K708" s="24">
        <f t="shared" si="739"/>
        <v>0</v>
      </c>
      <c r="L708" s="42">
        <f t="shared" si="734"/>
        <v>1021.6</v>
      </c>
      <c r="M708" s="42">
        <f t="shared" si="735"/>
        <v>1042.0999999999999</v>
      </c>
      <c r="N708" s="42">
        <f t="shared" si="736"/>
        <v>1042.0999999999999</v>
      </c>
      <c r="O708" s="48">
        <f t="shared" si="739"/>
        <v>0</v>
      </c>
      <c r="P708" s="48">
        <f t="shared" si="739"/>
        <v>0</v>
      </c>
      <c r="Q708" s="48">
        <f t="shared" si="739"/>
        <v>0</v>
      </c>
      <c r="R708" s="45">
        <f t="shared" si="708"/>
        <v>1021.6</v>
      </c>
      <c r="S708" s="45">
        <f t="shared" si="709"/>
        <v>1042.0999999999999</v>
      </c>
      <c r="T708" s="45">
        <f t="shared" si="710"/>
        <v>1042.0999999999999</v>
      </c>
      <c r="U708" s="48">
        <f t="shared" si="739"/>
        <v>0</v>
      </c>
    </row>
    <row r="709" spans="1:21" ht="47.25" x14ac:dyDescent="0.25">
      <c r="A709" s="20" t="s">
        <v>270</v>
      </c>
      <c r="B709" s="20" t="s">
        <v>167</v>
      </c>
      <c r="C709" s="20"/>
      <c r="D709" s="20"/>
      <c r="E709" s="23" t="s">
        <v>734</v>
      </c>
      <c r="F709" s="24">
        <f>F710</f>
        <v>1021.6</v>
      </c>
      <c r="G709" s="24">
        <f t="shared" si="739"/>
        <v>1042.0999999999999</v>
      </c>
      <c r="H709" s="24">
        <f t="shared" si="739"/>
        <v>1042.0999999999999</v>
      </c>
      <c r="I709" s="24">
        <f t="shared" si="739"/>
        <v>0</v>
      </c>
      <c r="J709" s="24">
        <f t="shared" si="739"/>
        <v>0</v>
      </c>
      <c r="K709" s="24">
        <f t="shared" si="739"/>
        <v>0</v>
      </c>
      <c r="L709" s="42">
        <f t="shared" si="734"/>
        <v>1021.6</v>
      </c>
      <c r="M709" s="42">
        <f t="shared" si="735"/>
        <v>1042.0999999999999</v>
      </c>
      <c r="N709" s="42">
        <f t="shared" si="736"/>
        <v>1042.0999999999999</v>
      </c>
      <c r="O709" s="48">
        <f t="shared" si="739"/>
        <v>0</v>
      </c>
      <c r="P709" s="48">
        <f t="shared" si="739"/>
        <v>0</v>
      </c>
      <c r="Q709" s="48">
        <f t="shared" si="739"/>
        <v>0</v>
      </c>
      <c r="R709" s="45">
        <f t="shared" si="708"/>
        <v>1021.6</v>
      </c>
      <c r="S709" s="45">
        <f t="shared" si="709"/>
        <v>1042.0999999999999</v>
      </c>
      <c r="T709" s="45">
        <f t="shared" si="710"/>
        <v>1042.0999999999999</v>
      </c>
      <c r="U709" s="48">
        <f t="shared" si="739"/>
        <v>0</v>
      </c>
    </row>
    <row r="710" spans="1:21" x14ac:dyDescent="0.25">
      <c r="A710" s="20" t="s">
        <v>270</v>
      </c>
      <c r="B710" s="20">
        <v>240</v>
      </c>
      <c r="C710" s="20" t="s">
        <v>58</v>
      </c>
      <c r="D710" s="20" t="s">
        <v>57</v>
      </c>
      <c r="E710" s="23" t="s">
        <v>766</v>
      </c>
      <c r="F710" s="24">
        <v>1021.6</v>
      </c>
      <c r="G710" s="24">
        <v>1042.0999999999999</v>
      </c>
      <c r="H710" s="24">
        <v>1042.0999999999999</v>
      </c>
      <c r="I710" s="24"/>
      <c r="J710" s="24"/>
      <c r="K710" s="24"/>
      <c r="L710" s="42">
        <f t="shared" si="734"/>
        <v>1021.6</v>
      </c>
      <c r="M710" s="42">
        <f t="shared" si="735"/>
        <v>1042.0999999999999</v>
      </c>
      <c r="N710" s="42">
        <f t="shared" si="736"/>
        <v>1042.0999999999999</v>
      </c>
      <c r="O710" s="48"/>
      <c r="P710" s="48"/>
      <c r="Q710" s="48"/>
      <c r="R710" s="45">
        <f t="shared" si="708"/>
        <v>1021.6</v>
      </c>
      <c r="S710" s="45">
        <f t="shared" si="709"/>
        <v>1042.0999999999999</v>
      </c>
      <c r="T710" s="45">
        <f t="shared" si="710"/>
        <v>1042.0999999999999</v>
      </c>
      <c r="U710" s="48"/>
    </row>
    <row r="711" spans="1:21" ht="31.5" x14ac:dyDescent="0.25">
      <c r="A711" s="20" t="s">
        <v>188</v>
      </c>
      <c r="B711" s="20"/>
      <c r="C711" s="20"/>
      <c r="D711" s="20"/>
      <c r="E711" s="23" t="s">
        <v>536</v>
      </c>
      <c r="F711" s="24">
        <f>F712</f>
        <v>189.8</v>
      </c>
      <c r="G711" s="24">
        <f t="shared" ref="G711:U713" si="740">G712</f>
        <v>193.6</v>
      </c>
      <c r="H711" s="24">
        <f t="shared" si="740"/>
        <v>193.6</v>
      </c>
      <c r="I711" s="24">
        <f t="shared" si="740"/>
        <v>0</v>
      </c>
      <c r="J711" s="24">
        <f t="shared" si="740"/>
        <v>0</v>
      </c>
      <c r="K711" s="24">
        <f t="shared" si="740"/>
        <v>0</v>
      </c>
      <c r="L711" s="42">
        <f t="shared" si="734"/>
        <v>189.8</v>
      </c>
      <c r="M711" s="42">
        <f t="shared" si="735"/>
        <v>193.6</v>
      </c>
      <c r="N711" s="42">
        <f t="shared" si="736"/>
        <v>193.6</v>
      </c>
      <c r="O711" s="48">
        <f t="shared" si="740"/>
        <v>0</v>
      </c>
      <c r="P711" s="48">
        <f t="shared" si="740"/>
        <v>0</v>
      </c>
      <c r="Q711" s="48">
        <f t="shared" si="740"/>
        <v>0</v>
      </c>
      <c r="R711" s="45">
        <f t="shared" si="708"/>
        <v>189.8</v>
      </c>
      <c r="S711" s="45">
        <f t="shared" si="709"/>
        <v>193.6</v>
      </c>
      <c r="T711" s="45">
        <f t="shared" si="710"/>
        <v>193.6</v>
      </c>
      <c r="U711" s="48">
        <f t="shared" si="740"/>
        <v>0</v>
      </c>
    </row>
    <row r="712" spans="1:21" ht="31.5" x14ac:dyDescent="0.25">
      <c r="A712" s="20" t="s">
        <v>188</v>
      </c>
      <c r="B712" s="20" t="s">
        <v>6</v>
      </c>
      <c r="C712" s="20"/>
      <c r="D712" s="20"/>
      <c r="E712" s="23" t="s">
        <v>733</v>
      </c>
      <c r="F712" s="24">
        <f>F713</f>
        <v>189.8</v>
      </c>
      <c r="G712" s="24">
        <f t="shared" si="740"/>
        <v>193.6</v>
      </c>
      <c r="H712" s="24">
        <f t="shared" si="740"/>
        <v>193.6</v>
      </c>
      <c r="I712" s="24">
        <f t="shared" si="740"/>
        <v>0</v>
      </c>
      <c r="J712" s="24">
        <f t="shared" si="740"/>
        <v>0</v>
      </c>
      <c r="K712" s="24">
        <f t="shared" si="740"/>
        <v>0</v>
      </c>
      <c r="L712" s="42">
        <f t="shared" si="734"/>
        <v>189.8</v>
      </c>
      <c r="M712" s="42">
        <f t="shared" si="735"/>
        <v>193.6</v>
      </c>
      <c r="N712" s="42">
        <f t="shared" si="736"/>
        <v>193.6</v>
      </c>
      <c r="O712" s="48">
        <f t="shared" si="740"/>
        <v>0</v>
      </c>
      <c r="P712" s="48">
        <f t="shared" si="740"/>
        <v>0</v>
      </c>
      <c r="Q712" s="48">
        <f t="shared" si="740"/>
        <v>0</v>
      </c>
      <c r="R712" s="45">
        <f t="shared" si="708"/>
        <v>189.8</v>
      </c>
      <c r="S712" s="45">
        <f t="shared" si="709"/>
        <v>193.6</v>
      </c>
      <c r="T712" s="45">
        <f t="shared" si="710"/>
        <v>193.6</v>
      </c>
      <c r="U712" s="48">
        <f t="shared" si="740"/>
        <v>0</v>
      </c>
    </row>
    <row r="713" spans="1:21" ht="47.25" x14ac:dyDescent="0.25">
      <c r="A713" s="20" t="s">
        <v>188</v>
      </c>
      <c r="B713" s="20" t="s">
        <v>167</v>
      </c>
      <c r="C713" s="20"/>
      <c r="D713" s="20"/>
      <c r="E713" s="23" t="s">
        <v>734</v>
      </c>
      <c r="F713" s="24">
        <f>F714</f>
        <v>189.8</v>
      </c>
      <c r="G713" s="24">
        <f t="shared" si="740"/>
        <v>193.6</v>
      </c>
      <c r="H713" s="24">
        <f t="shared" si="740"/>
        <v>193.6</v>
      </c>
      <c r="I713" s="24">
        <f t="shared" si="740"/>
        <v>0</v>
      </c>
      <c r="J713" s="24">
        <f t="shared" si="740"/>
        <v>0</v>
      </c>
      <c r="K713" s="24">
        <f t="shared" si="740"/>
        <v>0</v>
      </c>
      <c r="L713" s="42">
        <f t="shared" si="734"/>
        <v>189.8</v>
      </c>
      <c r="M713" s="42">
        <f t="shared" si="735"/>
        <v>193.6</v>
      </c>
      <c r="N713" s="42">
        <f t="shared" si="736"/>
        <v>193.6</v>
      </c>
      <c r="O713" s="48">
        <f t="shared" si="740"/>
        <v>0</v>
      </c>
      <c r="P713" s="48">
        <f t="shared" si="740"/>
        <v>0</v>
      </c>
      <c r="Q713" s="48">
        <f t="shared" si="740"/>
        <v>0</v>
      </c>
      <c r="R713" s="45">
        <f t="shared" si="708"/>
        <v>189.8</v>
      </c>
      <c r="S713" s="45">
        <f t="shared" si="709"/>
        <v>193.6</v>
      </c>
      <c r="T713" s="45">
        <f t="shared" si="710"/>
        <v>193.6</v>
      </c>
      <c r="U713" s="48">
        <f t="shared" si="740"/>
        <v>0</v>
      </c>
    </row>
    <row r="714" spans="1:21" x14ac:dyDescent="0.25">
      <c r="A714" s="20" t="s">
        <v>188</v>
      </c>
      <c r="B714" s="20">
        <v>240</v>
      </c>
      <c r="C714" s="20" t="s">
        <v>58</v>
      </c>
      <c r="D714" s="20" t="s">
        <v>57</v>
      </c>
      <c r="E714" s="23" t="s">
        <v>766</v>
      </c>
      <c r="F714" s="24">
        <v>189.8</v>
      </c>
      <c r="G714" s="24">
        <v>193.6</v>
      </c>
      <c r="H714" s="24">
        <v>193.6</v>
      </c>
      <c r="I714" s="24"/>
      <c r="J714" s="24"/>
      <c r="K714" s="24"/>
      <c r="L714" s="42">
        <f t="shared" si="734"/>
        <v>189.8</v>
      </c>
      <c r="M714" s="42">
        <f t="shared" si="735"/>
        <v>193.6</v>
      </c>
      <c r="N714" s="42">
        <f t="shared" si="736"/>
        <v>193.6</v>
      </c>
      <c r="O714" s="48"/>
      <c r="P714" s="48"/>
      <c r="Q714" s="48"/>
      <c r="R714" s="45">
        <f t="shared" si="708"/>
        <v>189.8</v>
      </c>
      <c r="S714" s="45">
        <f t="shared" si="709"/>
        <v>193.6</v>
      </c>
      <c r="T714" s="45">
        <f t="shared" si="710"/>
        <v>193.6</v>
      </c>
      <c r="U714" s="48"/>
    </row>
    <row r="715" spans="1:21" ht="63" x14ac:dyDescent="0.25">
      <c r="A715" s="20" t="s">
        <v>260</v>
      </c>
      <c r="B715" s="20"/>
      <c r="C715" s="20"/>
      <c r="D715" s="20"/>
      <c r="E715" s="23" t="s">
        <v>807</v>
      </c>
      <c r="F715" s="24">
        <f>F716</f>
        <v>237500</v>
      </c>
      <c r="G715" s="24">
        <f t="shared" ref="G715:U717" si="741">G716</f>
        <v>0</v>
      </c>
      <c r="H715" s="24">
        <f t="shared" si="741"/>
        <v>0</v>
      </c>
      <c r="I715" s="24">
        <f t="shared" si="741"/>
        <v>0</v>
      </c>
      <c r="J715" s="24">
        <f t="shared" si="741"/>
        <v>0</v>
      </c>
      <c r="K715" s="24">
        <f t="shared" si="741"/>
        <v>0</v>
      </c>
      <c r="L715" s="42">
        <f t="shared" si="734"/>
        <v>237500</v>
      </c>
      <c r="M715" s="42">
        <f t="shared" si="735"/>
        <v>0</v>
      </c>
      <c r="N715" s="42">
        <f t="shared" si="736"/>
        <v>0</v>
      </c>
      <c r="O715" s="48">
        <f t="shared" si="741"/>
        <v>0</v>
      </c>
      <c r="P715" s="48">
        <f t="shared" si="741"/>
        <v>0</v>
      </c>
      <c r="Q715" s="48">
        <f t="shared" si="741"/>
        <v>0</v>
      </c>
      <c r="R715" s="45">
        <f t="shared" si="708"/>
        <v>237500</v>
      </c>
      <c r="S715" s="45">
        <f t="shared" si="709"/>
        <v>0</v>
      </c>
      <c r="T715" s="45">
        <f t="shared" si="710"/>
        <v>0</v>
      </c>
      <c r="U715" s="48">
        <f t="shared" si="741"/>
        <v>0</v>
      </c>
    </row>
    <row r="716" spans="1:21" ht="31.5" x14ac:dyDescent="0.25">
      <c r="A716" s="20" t="s">
        <v>260</v>
      </c>
      <c r="B716" s="20" t="s">
        <v>6</v>
      </c>
      <c r="C716" s="20"/>
      <c r="D716" s="20"/>
      <c r="E716" s="23" t="s">
        <v>733</v>
      </c>
      <c r="F716" s="24">
        <f>F717</f>
        <v>237500</v>
      </c>
      <c r="G716" s="24">
        <f t="shared" si="741"/>
        <v>0</v>
      </c>
      <c r="H716" s="24">
        <f t="shared" si="741"/>
        <v>0</v>
      </c>
      <c r="I716" s="24">
        <f t="shared" si="741"/>
        <v>0</v>
      </c>
      <c r="J716" s="24">
        <f t="shared" si="741"/>
        <v>0</v>
      </c>
      <c r="K716" s="24">
        <f t="shared" si="741"/>
        <v>0</v>
      </c>
      <c r="L716" s="42">
        <f t="shared" si="734"/>
        <v>237500</v>
      </c>
      <c r="M716" s="42">
        <f t="shared" si="735"/>
        <v>0</v>
      </c>
      <c r="N716" s="42">
        <f t="shared" si="736"/>
        <v>0</v>
      </c>
      <c r="O716" s="48">
        <f t="shared" si="741"/>
        <v>0</v>
      </c>
      <c r="P716" s="48">
        <f t="shared" si="741"/>
        <v>0</v>
      </c>
      <c r="Q716" s="48">
        <f t="shared" si="741"/>
        <v>0</v>
      </c>
      <c r="R716" s="45">
        <f t="shared" si="708"/>
        <v>237500</v>
      </c>
      <c r="S716" s="45">
        <f t="shared" si="709"/>
        <v>0</v>
      </c>
      <c r="T716" s="45">
        <f t="shared" si="710"/>
        <v>0</v>
      </c>
      <c r="U716" s="48">
        <f t="shared" si="741"/>
        <v>0</v>
      </c>
    </row>
    <row r="717" spans="1:21" ht="47.25" x14ac:dyDescent="0.25">
      <c r="A717" s="20" t="s">
        <v>260</v>
      </c>
      <c r="B717" s="20" t="s">
        <v>167</v>
      </c>
      <c r="C717" s="20"/>
      <c r="D717" s="20"/>
      <c r="E717" s="23" t="s">
        <v>734</v>
      </c>
      <c r="F717" s="24">
        <f>F718</f>
        <v>237500</v>
      </c>
      <c r="G717" s="24">
        <f t="shared" si="741"/>
        <v>0</v>
      </c>
      <c r="H717" s="24">
        <f t="shared" si="741"/>
        <v>0</v>
      </c>
      <c r="I717" s="24">
        <f t="shared" si="741"/>
        <v>0</v>
      </c>
      <c r="J717" s="24">
        <f t="shared" si="741"/>
        <v>0</v>
      </c>
      <c r="K717" s="24">
        <f t="shared" si="741"/>
        <v>0</v>
      </c>
      <c r="L717" s="42">
        <f t="shared" si="734"/>
        <v>237500</v>
      </c>
      <c r="M717" s="42">
        <f t="shared" si="735"/>
        <v>0</v>
      </c>
      <c r="N717" s="42">
        <f t="shared" si="736"/>
        <v>0</v>
      </c>
      <c r="O717" s="48">
        <f t="shared" si="741"/>
        <v>0</v>
      </c>
      <c r="P717" s="48">
        <f t="shared" si="741"/>
        <v>0</v>
      </c>
      <c r="Q717" s="48">
        <f t="shared" si="741"/>
        <v>0</v>
      </c>
      <c r="R717" s="45">
        <f t="shared" si="708"/>
        <v>237500</v>
      </c>
      <c r="S717" s="45">
        <f t="shared" si="709"/>
        <v>0</v>
      </c>
      <c r="T717" s="45">
        <f t="shared" si="710"/>
        <v>0</v>
      </c>
      <c r="U717" s="48">
        <f t="shared" si="741"/>
        <v>0</v>
      </c>
    </row>
    <row r="718" spans="1:21" x14ac:dyDescent="0.25">
      <c r="A718" s="20" t="s">
        <v>260</v>
      </c>
      <c r="B718" s="20">
        <v>240</v>
      </c>
      <c r="C718" s="20" t="s">
        <v>44</v>
      </c>
      <c r="D718" s="20" t="s">
        <v>71</v>
      </c>
      <c r="E718" s="23" t="s">
        <v>762</v>
      </c>
      <c r="F718" s="24">
        <v>237500</v>
      </c>
      <c r="G718" s="24">
        <v>0</v>
      </c>
      <c r="H718" s="24">
        <v>0</v>
      </c>
      <c r="I718" s="24"/>
      <c r="J718" s="24"/>
      <c r="K718" s="24"/>
      <c r="L718" s="42">
        <f t="shared" si="734"/>
        <v>237500</v>
      </c>
      <c r="M718" s="42">
        <f t="shared" si="735"/>
        <v>0</v>
      </c>
      <c r="N718" s="42">
        <f t="shared" si="736"/>
        <v>0</v>
      </c>
      <c r="O718" s="48"/>
      <c r="P718" s="48"/>
      <c r="Q718" s="48"/>
      <c r="R718" s="45">
        <f t="shared" si="708"/>
        <v>237500</v>
      </c>
      <c r="S718" s="45">
        <f t="shared" si="709"/>
        <v>0</v>
      </c>
      <c r="T718" s="45">
        <f t="shared" si="710"/>
        <v>0</v>
      </c>
      <c r="U718" s="48"/>
    </row>
    <row r="719" spans="1:21" ht="47.25" x14ac:dyDescent="0.25">
      <c r="A719" s="20" t="s">
        <v>271</v>
      </c>
      <c r="B719" s="20"/>
      <c r="C719" s="20"/>
      <c r="D719" s="20"/>
      <c r="E719" s="30" t="s">
        <v>796</v>
      </c>
      <c r="F719" s="24">
        <f>F720</f>
        <v>132440.70000000001</v>
      </c>
      <c r="G719" s="24">
        <f t="shared" ref="G719:U721" si="742">G720</f>
        <v>141951.6</v>
      </c>
      <c r="H719" s="24">
        <f t="shared" si="742"/>
        <v>173164.7</v>
      </c>
      <c r="I719" s="24">
        <f t="shared" si="742"/>
        <v>-0.6</v>
      </c>
      <c r="J719" s="24">
        <f t="shared" si="742"/>
        <v>-0.6</v>
      </c>
      <c r="K719" s="24">
        <f t="shared" si="742"/>
        <v>-0.6</v>
      </c>
      <c r="L719" s="42">
        <f t="shared" si="734"/>
        <v>132440.1</v>
      </c>
      <c r="M719" s="42">
        <f t="shared" si="735"/>
        <v>141951</v>
      </c>
      <c r="N719" s="42">
        <f t="shared" si="736"/>
        <v>173164.1</v>
      </c>
      <c r="O719" s="48">
        <f t="shared" si="742"/>
        <v>0</v>
      </c>
      <c r="P719" s="48">
        <f t="shared" si="742"/>
        <v>0</v>
      </c>
      <c r="Q719" s="48">
        <f t="shared" si="742"/>
        <v>0</v>
      </c>
      <c r="R719" s="45">
        <f t="shared" si="708"/>
        <v>132440.1</v>
      </c>
      <c r="S719" s="45">
        <f t="shared" si="709"/>
        <v>141951</v>
      </c>
      <c r="T719" s="45">
        <f t="shared" si="710"/>
        <v>173164.1</v>
      </c>
      <c r="U719" s="48">
        <f t="shared" si="742"/>
        <v>0</v>
      </c>
    </row>
    <row r="720" spans="1:21" x14ac:dyDescent="0.25">
      <c r="A720" s="20" t="s">
        <v>271</v>
      </c>
      <c r="B720" s="20" t="s">
        <v>7</v>
      </c>
      <c r="C720" s="20"/>
      <c r="D720" s="20"/>
      <c r="E720" s="23" t="s">
        <v>746</v>
      </c>
      <c r="F720" s="24">
        <f>F721</f>
        <v>132440.70000000001</v>
      </c>
      <c r="G720" s="24">
        <f t="shared" si="742"/>
        <v>141951.6</v>
      </c>
      <c r="H720" s="24">
        <f t="shared" si="742"/>
        <v>173164.7</v>
      </c>
      <c r="I720" s="24">
        <f t="shared" si="742"/>
        <v>-0.6</v>
      </c>
      <c r="J720" s="24">
        <f t="shared" si="742"/>
        <v>-0.6</v>
      </c>
      <c r="K720" s="24">
        <f t="shared" si="742"/>
        <v>-0.6</v>
      </c>
      <c r="L720" s="42">
        <f t="shared" si="734"/>
        <v>132440.1</v>
      </c>
      <c r="M720" s="42">
        <f t="shared" si="735"/>
        <v>141951</v>
      </c>
      <c r="N720" s="42">
        <f t="shared" si="736"/>
        <v>173164.1</v>
      </c>
      <c r="O720" s="48">
        <f t="shared" si="742"/>
        <v>0</v>
      </c>
      <c r="P720" s="48">
        <f t="shared" si="742"/>
        <v>0</v>
      </c>
      <c r="Q720" s="48">
        <f t="shared" si="742"/>
        <v>0</v>
      </c>
      <c r="R720" s="45">
        <f t="shared" si="708"/>
        <v>132440.1</v>
      </c>
      <c r="S720" s="45">
        <f t="shared" si="709"/>
        <v>141951</v>
      </c>
      <c r="T720" s="45">
        <f t="shared" si="710"/>
        <v>173164.1</v>
      </c>
      <c r="U720" s="48">
        <f t="shared" si="742"/>
        <v>0</v>
      </c>
    </row>
    <row r="721" spans="1:22" ht="63" x14ac:dyDescent="0.25">
      <c r="A721" s="20" t="s">
        <v>271</v>
      </c>
      <c r="B721" s="20" t="s">
        <v>220</v>
      </c>
      <c r="C721" s="20"/>
      <c r="D721" s="20"/>
      <c r="E721" s="23" t="s">
        <v>747</v>
      </c>
      <c r="F721" s="24">
        <f>F722</f>
        <v>132440.70000000001</v>
      </c>
      <c r="G721" s="24">
        <f t="shared" si="742"/>
        <v>141951.6</v>
      </c>
      <c r="H721" s="24">
        <f t="shared" si="742"/>
        <v>173164.7</v>
      </c>
      <c r="I721" s="24">
        <f t="shared" si="742"/>
        <v>-0.6</v>
      </c>
      <c r="J721" s="24">
        <f t="shared" si="742"/>
        <v>-0.6</v>
      </c>
      <c r="K721" s="24">
        <f t="shared" si="742"/>
        <v>-0.6</v>
      </c>
      <c r="L721" s="42">
        <f t="shared" si="734"/>
        <v>132440.1</v>
      </c>
      <c r="M721" s="42">
        <f t="shared" si="735"/>
        <v>141951</v>
      </c>
      <c r="N721" s="42">
        <f t="shared" si="736"/>
        <v>173164.1</v>
      </c>
      <c r="O721" s="48">
        <f t="shared" si="742"/>
        <v>0</v>
      </c>
      <c r="P721" s="48">
        <f t="shared" si="742"/>
        <v>0</v>
      </c>
      <c r="Q721" s="48">
        <f t="shared" si="742"/>
        <v>0</v>
      </c>
      <c r="R721" s="45">
        <f t="shared" si="708"/>
        <v>132440.1</v>
      </c>
      <c r="S721" s="45">
        <f t="shared" si="709"/>
        <v>141951</v>
      </c>
      <c r="T721" s="45">
        <f t="shared" si="710"/>
        <v>173164.1</v>
      </c>
      <c r="U721" s="48">
        <f t="shared" si="742"/>
        <v>0</v>
      </c>
    </row>
    <row r="722" spans="1:22" x14ac:dyDescent="0.25">
      <c r="A722" s="20" t="s">
        <v>271</v>
      </c>
      <c r="B722" s="20">
        <v>810</v>
      </c>
      <c r="C722" s="20" t="s">
        <v>58</v>
      </c>
      <c r="D722" s="20" t="s">
        <v>57</v>
      </c>
      <c r="E722" s="23" t="s">
        <v>766</v>
      </c>
      <c r="F722" s="24">
        <v>132440.70000000001</v>
      </c>
      <c r="G722" s="24">
        <v>141951.6</v>
      </c>
      <c r="H722" s="24">
        <v>173164.7</v>
      </c>
      <c r="I722" s="24">
        <v>-0.6</v>
      </c>
      <c r="J722" s="24">
        <v>-0.6</v>
      </c>
      <c r="K722" s="24">
        <v>-0.6</v>
      </c>
      <c r="L722" s="42">
        <f t="shared" si="734"/>
        <v>132440.1</v>
      </c>
      <c r="M722" s="42">
        <f t="shared" si="735"/>
        <v>141951</v>
      </c>
      <c r="N722" s="42">
        <f t="shared" si="736"/>
        <v>173164.1</v>
      </c>
      <c r="O722" s="48"/>
      <c r="P722" s="48"/>
      <c r="Q722" s="48"/>
      <c r="R722" s="45">
        <f t="shared" si="708"/>
        <v>132440.1</v>
      </c>
      <c r="S722" s="45">
        <f t="shared" si="709"/>
        <v>141951</v>
      </c>
      <c r="T722" s="45">
        <f t="shared" si="710"/>
        <v>173164.1</v>
      </c>
      <c r="U722" s="48"/>
    </row>
    <row r="723" spans="1:22" ht="31.5" x14ac:dyDescent="0.25">
      <c r="A723" s="20" t="s">
        <v>261</v>
      </c>
      <c r="B723" s="20"/>
      <c r="C723" s="20"/>
      <c r="D723" s="20"/>
      <c r="E723" s="23" t="s">
        <v>537</v>
      </c>
      <c r="F723" s="24">
        <f>F724</f>
        <v>45533</v>
      </c>
      <c r="G723" s="24">
        <f t="shared" ref="G723:U725" si="743">G724</f>
        <v>46314.8</v>
      </c>
      <c r="H723" s="24">
        <f t="shared" si="743"/>
        <v>46314.8</v>
      </c>
      <c r="I723" s="24">
        <f t="shared" si="743"/>
        <v>0</v>
      </c>
      <c r="J723" s="24">
        <f t="shared" si="743"/>
        <v>0</v>
      </c>
      <c r="K723" s="24">
        <f t="shared" si="743"/>
        <v>0</v>
      </c>
      <c r="L723" s="42">
        <f t="shared" si="734"/>
        <v>45533</v>
      </c>
      <c r="M723" s="42">
        <f t="shared" si="735"/>
        <v>46314.8</v>
      </c>
      <c r="N723" s="42">
        <f t="shared" si="736"/>
        <v>46314.8</v>
      </c>
      <c r="O723" s="48">
        <f t="shared" si="743"/>
        <v>0</v>
      </c>
      <c r="P723" s="48">
        <f t="shared" si="743"/>
        <v>0</v>
      </c>
      <c r="Q723" s="48">
        <f t="shared" si="743"/>
        <v>0</v>
      </c>
      <c r="R723" s="45">
        <f t="shared" si="708"/>
        <v>45533</v>
      </c>
      <c r="S723" s="45">
        <f t="shared" si="709"/>
        <v>46314.8</v>
      </c>
      <c r="T723" s="45">
        <f t="shared" si="710"/>
        <v>46314.8</v>
      </c>
      <c r="U723" s="48">
        <f t="shared" si="743"/>
        <v>0</v>
      </c>
    </row>
    <row r="724" spans="1:22" x14ac:dyDescent="0.25">
      <c r="A724" s="20" t="s">
        <v>261</v>
      </c>
      <c r="B724" s="20" t="s">
        <v>7</v>
      </c>
      <c r="C724" s="20"/>
      <c r="D724" s="20"/>
      <c r="E724" s="23" t="s">
        <v>746</v>
      </c>
      <c r="F724" s="24">
        <f>F725</f>
        <v>45533</v>
      </c>
      <c r="G724" s="24">
        <f t="shared" si="743"/>
        <v>46314.8</v>
      </c>
      <c r="H724" s="24">
        <f t="shared" si="743"/>
        <v>46314.8</v>
      </c>
      <c r="I724" s="24">
        <f t="shared" si="743"/>
        <v>0</v>
      </c>
      <c r="J724" s="24">
        <f t="shared" si="743"/>
        <v>0</v>
      </c>
      <c r="K724" s="24">
        <f t="shared" si="743"/>
        <v>0</v>
      </c>
      <c r="L724" s="42">
        <f t="shared" si="734"/>
        <v>45533</v>
      </c>
      <c r="M724" s="42">
        <f t="shared" si="735"/>
        <v>46314.8</v>
      </c>
      <c r="N724" s="42">
        <f t="shared" si="736"/>
        <v>46314.8</v>
      </c>
      <c r="O724" s="48">
        <f t="shared" si="743"/>
        <v>0</v>
      </c>
      <c r="P724" s="48">
        <f t="shared" si="743"/>
        <v>0</v>
      </c>
      <c r="Q724" s="48">
        <f t="shared" si="743"/>
        <v>0</v>
      </c>
      <c r="R724" s="45">
        <f t="shared" si="708"/>
        <v>45533</v>
      </c>
      <c r="S724" s="45">
        <f t="shared" si="709"/>
        <v>46314.8</v>
      </c>
      <c r="T724" s="45">
        <f t="shared" si="710"/>
        <v>46314.8</v>
      </c>
      <c r="U724" s="48">
        <f t="shared" si="743"/>
        <v>0</v>
      </c>
    </row>
    <row r="725" spans="1:22" ht="63" x14ac:dyDescent="0.25">
      <c r="A725" s="20" t="s">
        <v>261</v>
      </c>
      <c r="B725" s="20" t="s">
        <v>220</v>
      </c>
      <c r="C725" s="20"/>
      <c r="D725" s="20"/>
      <c r="E725" s="23" t="s">
        <v>747</v>
      </c>
      <c r="F725" s="24">
        <f>F726</f>
        <v>45533</v>
      </c>
      <c r="G725" s="24">
        <f t="shared" si="743"/>
        <v>46314.8</v>
      </c>
      <c r="H725" s="24">
        <f t="shared" si="743"/>
        <v>46314.8</v>
      </c>
      <c r="I725" s="24">
        <f t="shared" si="743"/>
        <v>0</v>
      </c>
      <c r="J725" s="24">
        <f t="shared" si="743"/>
        <v>0</v>
      </c>
      <c r="K725" s="24">
        <f t="shared" si="743"/>
        <v>0</v>
      </c>
      <c r="L725" s="42">
        <f t="shared" si="734"/>
        <v>45533</v>
      </c>
      <c r="M725" s="42">
        <f t="shared" si="735"/>
        <v>46314.8</v>
      </c>
      <c r="N725" s="42">
        <f t="shared" si="736"/>
        <v>46314.8</v>
      </c>
      <c r="O725" s="48">
        <f t="shared" si="743"/>
        <v>0</v>
      </c>
      <c r="P725" s="48">
        <f t="shared" si="743"/>
        <v>0</v>
      </c>
      <c r="Q725" s="48">
        <f t="shared" si="743"/>
        <v>0</v>
      </c>
      <c r="R725" s="45">
        <f t="shared" si="708"/>
        <v>45533</v>
      </c>
      <c r="S725" s="45">
        <f t="shared" si="709"/>
        <v>46314.8</v>
      </c>
      <c r="T725" s="45">
        <f t="shared" si="710"/>
        <v>46314.8</v>
      </c>
      <c r="U725" s="48">
        <f t="shared" si="743"/>
        <v>0</v>
      </c>
    </row>
    <row r="726" spans="1:22" x14ac:dyDescent="0.25">
      <c r="A726" s="20" t="s">
        <v>261</v>
      </c>
      <c r="B726" s="20">
        <v>810</v>
      </c>
      <c r="C726" s="20" t="s">
        <v>44</v>
      </c>
      <c r="D726" s="20" t="s">
        <v>71</v>
      </c>
      <c r="E726" s="23" t="s">
        <v>762</v>
      </c>
      <c r="F726" s="24">
        <v>45533</v>
      </c>
      <c r="G726" s="24">
        <v>46314.8</v>
      </c>
      <c r="H726" s="24">
        <v>46314.8</v>
      </c>
      <c r="I726" s="24"/>
      <c r="J726" s="24"/>
      <c r="K726" s="24"/>
      <c r="L726" s="42">
        <f t="shared" si="734"/>
        <v>45533</v>
      </c>
      <c r="M726" s="42">
        <f t="shared" si="735"/>
        <v>46314.8</v>
      </c>
      <c r="N726" s="42">
        <f t="shared" si="736"/>
        <v>46314.8</v>
      </c>
      <c r="O726" s="48"/>
      <c r="P726" s="48"/>
      <c r="Q726" s="48"/>
      <c r="R726" s="45">
        <f t="shared" si="708"/>
        <v>45533</v>
      </c>
      <c r="S726" s="45">
        <f t="shared" si="709"/>
        <v>46314.8</v>
      </c>
      <c r="T726" s="45">
        <f t="shared" si="710"/>
        <v>46314.8</v>
      </c>
      <c r="U726" s="48"/>
    </row>
    <row r="727" spans="1:22" s="28" customFormat="1" ht="47.25" x14ac:dyDescent="0.25">
      <c r="A727" s="25" t="s">
        <v>284</v>
      </c>
      <c r="B727" s="25"/>
      <c r="C727" s="25"/>
      <c r="D727" s="25"/>
      <c r="E727" s="26" t="s">
        <v>538</v>
      </c>
      <c r="F727" s="27">
        <f>F728+F732+F736+F740+F744+F748+F752+F756+F760</f>
        <v>482870.29999999993</v>
      </c>
      <c r="G727" s="27">
        <f t="shared" ref="G727:K727" si="744">G728+G732+G736+G740+G744+G748+G752+G756+G760</f>
        <v>450262.8</v>
      </c>
      <c r="H727" s="27">
        <f t="shared" si="744"/>
        <v>419875</v>
      </c>
      <c r="I727" s="27">
        <f t="shared" si="744"/>
        <v>0</v>
      </c>
      <c r="J727" s="27">
        <f t="shared" si="744"/>
        <v>0</v>
      </c>
      <c r="K727" s="27">
        <f t="shared" si="744"/>
        <v>0</v>
      </c>
      <c r="L727" s="42">
        <f t="shared" si="734"/>
        <v>482870.29999999993</v>
      </c>
      <c r="M727" s="42">
        <f t="shared" si="735"/>
        <v>450262.8</v>
      </c>
      <c r="N727" s="42">
        <f t="shared" si="736"/>
        <v>419875</v>
      </c>
      <c r="O727" s="49">
        <f t="shared" ref="O727:P727" si="745">O728+O732+O736+O740+O744+O748+O752+O756+O760</f>
        <v>0</v>
      </c>
      <c r="P727" s="49">
        <f t="shared" si="745"/>
        <v>0</v>
      </c>
      <c r="Q727" s="49">
        <f t="shared" ref="Q727" si="746">Q728+Q732+Q736+Q740+Q744+Q748+Q752+Q756+Q760</f>
        <v>1790.1</v>
      </c>
      <c r="R727" s="55">
        <f t="shared" si="708"/>
        <v>482870.29999999993</v>
      </c>
      <c r="S727" s="45">
        <f t="shared" si="709"/>
        <v>450262.8</v>
      </c>
      <c r="T727" s="45">
        <f t="shared" si="710"/>
        <v>421665.1</v>
      </c>
      <c r="U727" s="49">
        <f t="shared" ref="U727" si="747">U728+U732+U736+U740+U744+U748+U752+U756+U760</f>
        <v>0</v>
      </c>
    </row>
    <row r="728" spans="1:22" ht="31.5" x14ac:dyDescent="0.25">
      <c r="A728" s="20" t="s">
        <v>272</v>
      </c>
      <c r="B728" s="20"/>
      <c r="C728" s="20"/>
      <c r="D728" s="20"/>
      <c r="E728" s="23" t="s">
        <v>539</v>
      </c>
      <c r="F728" s="24">
        <f>F729</f>
        <v>55000</v>
      </c>
      <c r="G728" s="24">
        <f t="shared" ref="G728:U730" si="748">G729</f>
        <v>83385</v>
      </c>
      <c r="H728" s="24">
        <f t="shared" si="748"/>
        <v>47500</v>
      </c>
      <c r="I728" s="24">
        <f t="shared" si="748"/>
        <v>0</v>
      </c>
      <c r="J728" s="24">
        <f t="shared" si="748"/>
        <v>0</v>
      </c>
      <c r="K728" s="24">
        <f t="shared" si="748"/>
        <v>0</v>
      </c>
      <c r="L728" s="42">
        <f t="shared" si="734"/>
        <v>55000</v>
      </c>
      <c r="M728" s="42">
        <f t="shared" si="735"/>
        <v>83385</v>
      </c>
      <c r="N728" s="42">
        <f t="shared" si="736"/>
        <v>47500</v>
      </c>
      <c r="O728" s="48">
        <f t="shared" si="748"/>
        <v>0</v>
      </c>
      <c r="P728" s="48">
        <f t="shared" si="748"/>
        <v>0</v>
      </c>
      <c r="Q728" s="48">
        <f t="shared" si="748"/>
        <v>0</v>
      </c>
      <c r="R728" s="45">
        <f t="shared" si="708"/>
        <v>55000</v>
      </c>
      <c r="S728" s="45">
        <f t="shared" si="709"/>
        <v>83385</v>
      </c>
      <c r="T728" s="45">
        <f t="shared" si="710"/>
        <v>47500</v>
      </c>
      <c r="U728" s="48">
        <f t="shared" si="748"/>
        <v>0</v>
      </c>
    </row>
    <row r="729" spans="1:22" ht="47.25" x14ac:dyDescent="0.25">
      <c r="A729" s="20" t="s">
        <v>272</v>
      </c>
      <c r="B729" s="20" t="s">
        <v>14</v>
      </c>
      <c r="C729" s="20"/>
      <c r="D729" s="20"/>
      <c r="E729" s="23" t="s">
        <v>740</v>
      </c>
      <c r="F729" s="24">
        <f>F730</f>
        <v>55000</v>
      </c>
      <c r="G729" s="24">
        <f t="shared" si="748"/>
        <v>83385</v>
      </c>
      <c r="H729" s="24">
        <f t="shared" si="748"/>
        <v>47500</v>
      </c>
      <c r="I729" s="24">
        <f t="shared" si="748"/>
        <v>0</v>
      </c>
      <c r="J729" s="24">
        <f t="shared" si="748"/>
        <v>0</v>
      </c>
      <c r="K729" s="24">
        <f t="shared" si="748"/>
        <v>0</v>
      </c>
      <c r="L729" s="42">
        <f t="shared" si="734"/>
        <v>55000</v>
      </c>
      <c r="M729" s="42">
        <f t="shared" si="735"/>
        <v>83385</v>
      </c>
      <c r="N729" s="42">
        <f t="shared" si="736"/>
        <v>47500</v>
      </c>
      <c r="O729" s="48">
        <f t="shared" si="748"/>
        <v>0</v>
      </c>
      <c r="P729" s="48">
        <f t="shared" si="748"/>
        <v>0</v>
      </c>
      <c r="Q729" s="48">
        <f t="shared" si="748"/>
        <v>0</v>
      </c>
      <c r="R729" s="45">
        <f t="shared" si="708"/>
        <v>55000</v>
      </c>
      <c r="S729" s="45">
        <f t="shared" si="709"/>
        <v>83385</v>
      </c>
      <c r="T729" s="45">
        <f t="shared" si="710"/>
        <v>47500</v>
      </c>
      <c r="U729" s="48">
        <f t="shared" si="748"/>
        <v>0</v>
      </c>
    </row>
    <row r="730" spans="1:22" x14ac:dyDescent="0.25">
      <c r="A730" s="20" t="s">
        <v>272</v>
      </c>
      <c r="B730" s="20" t="s">
        <v>330</v>
      </c>
      <c r="C730" s="20"/>
      <c r="D730" s="20"/>
      <c r="E730" s="23" t="s">
        <v>741</v>
      </c>
      <c r="F730" s="24">
        <f>F731</f>
        <v>55000</v>
      </c>
      <c r="G730" s="24">
        <f t="shared" si="748"/>
        <v>83385</v>
      </c>
      <c r="H730" s="24">
        <f t="shared" si="748"/>
        <v>47500</v>
      </c>
      <c r="I730" s="24">
        <f t="shared" si="748"/>
        <v>0</v>
      </c>
      <c r="J730" s="24">
        <f t="shared" si="748"/>
        <v>0</v>
      </c>
      <c r="K730" s="24">
        <f t="shared" si="748"/>
        <v>0</v>
      </c>
      <c r="L730" s="42">
        <f t="shared" si="734"/>
        <v>55000</v>
      </c>
      <c r="M730" s="42">
        <f t="shared" si="735"/>
        <v>83385</v>
      </c>
      <c r="N730" s="42">
        <f t="shared" si="736"/>
        <v>47500</v>
      </c>
      <c r="O730" s="48">
        <f t="shared" si="748"/>
        <v>0</v>
      </c>
      <c r="P730" s="48">
        <f t="shared" si="748"/>
        <v>0</v>
      </c>
      <c r="Q730" s="48">
        <f t="shared" si="748"/>
        <v>0</v>
      </c>
      <c r="R730" s="45">
        <f t="shared" si="708"/>
        <v>55000</v>
      </c>
      <c r="S730" s="45">
        <f t="shared" si="709"/>
        <v>83385</v>
      </c>
      <c r="T730" s="45">
        <f t="shared" si="710"/>
        <v>47500</v>
      </c>
      <c r="U730" s="48">
        <f t="shared" si="748"/>
        <v>0</v>
      </c>
    </row>
    <row r="731" spans="1:22" x14ac:dyDescent="0.25">
      <c r="A731" s="20" t="s">
        <v>272</v>
      </c>
      <c r="B731" s="20">
        <v>410</v>
      </c>
      <c r="C731" s="20" t="s">
        <v>58</v>
      </c>
      <c r="D731" s="20" t="s">
        <v>57</v>
      </c>
      <c r="E731" s="23" t="s">
        <v>766</v>
      </c>
      <c r="F731" s="24">
        <v>55000</v>
      </c>
      <c r="G731" s="24">
        <v>83385</v>
      </c>
      <c r="H731" s="24">
        <v>47500</v>
      </c>
      <c r="I731" s="24"/>
      <c r="J731" s="24"/>
      <c r="K731" s="24"/>
      <c r="L731" s="42">
        <f t="shared" si="734"/>
        <v>55000</v>
      </c>
      <c r="M731" s="42">
        <f t="shared" si="735"/>
        <v>83385</v>
      </c>
      <c r="N731" s="42">
        <f t="shared" si="736"/>
        <v>47500</v>
      </c>
      <c r="O731" s="48"/>
      <c r="P731" s="48"/>
      <c r="Q731" s="48"/>
      <c r="R731" s="45">
        <f t="shared" ref="R731:R794" si="749">L731+O731</f>
        <v>55000</v>
      </c>
      <c r="S731" s="45">
        <f t="shared" ref="S731:S794" si="750">M731+P731</f>
        <v>83385</v>
      </c>
      <c r="T731" s="45">
        <f t="shared" ref="T731:T794" si="751">N731+Q731</f>
        <v>47500</v>
      </c>
      <c r="U731" s="48"/>
    </row>
    <row r="732" spans="1:22" ht="63" x14ac:dyDescent="0.25">
      <c r="A732" s="20" t="s">
        <v>262</v>
      </c>
      <c r="B732" s="20"/>
      <c r="C732" s="20"/>
      <c r="D732" s="20"/>
      <c r="E732" s="23" t="s">
        <v>824</v>
      </c>
      <c r="F732" s="24">
        <f>F733</f>
        <v>26278</v>
      </c>
      <c r="G732" s="24">
        <f t="shared" ref="G732:U734" si="752">G733</f>
        <v>0</v>
      </c>
      <c r="H732" s="24">
        <f t="shared" si="752"/>
        <v>0</v>
      </c>
      <c r="I732" s="24">
        <f t="shared" si="752"/>
        <v>0</v>
      </c>
      <c r="J732" s="24">
        <f t="shared" si="752"/>
        <v>0</v>
      </c>
      <c r="K732" s="24">
        <f t="shared" si="752"/>
        <v>0</v>
      </c>
      <c r="L732" s="42">
        <f t="shared" si="734"/>
        <v>26278</v>
      </c>
      <c r="M732" s="42">
        <f t="shared" si="735"/>
        <v>0</v>
      </c>
      <c r="N732" s="42">
        <f t="shared" si="736"/>
        <v>0</v>
      </c>
      <c r="O732" s="48">
        <f t="shared" si="752"/>
        <v>0</v>
      </c>
      <c r="P732" s="48">
        <f t="shared" si="752"/>
        <v>0</v>
      </c>
      <c r="Q732" s="48">
        <f t="shared" si="752"/>
        <v>0</v>
      </c>
      <c r="R732" s="45">
        <f t="shared" si="749"/>
        <v>26278</v>
      </c>
      <c r="S732" s="45">
        <f t="shared" si="750"/>
        <v>0</v>
      </c>
      <c r="T732" s="45">
        <f t="shared" si="751"/>
        <v>0</v>
      </c>
      <c r="U732" s="48">
        <f t="shared" si="752"/>
        <v>0</v>
      </c>
    </row>
    <row r="733" spans="1:22" ht="47.25" x14ac:dyDescent="0.25">
      <c r="A733" s="20" t="s">
        <v>262</v>
      </c>
      <c r="B733" s="20" t="s">
        <v>14</v>
      </c>
      <c r="C733" s="20"/>
      <c r="D733" s="20"/>
      <c r="E733" s="23" t="s">
        <v>740</v>
      </c>
      <c r="F733" s="24">
        <f>F734</f>
        <v>26278</v>
      </c>
      <c r="G733" s="24">
        <f t="shared" si="752"/>
        <v>0</v>
      </c>
      <c r="H733" s="24">
        <f t="shared" si="752"/>
        <v>0</v>
      </c>
      <c r="I733" s="24">
        <f t="shared" si="752"/>
        <v>0</v>
      </c>
      <c r="J733" s="24">
        <f t="shared" si="752"/>
        <v>0</v>
      </c>
      <c r="K733" s="24">
        <f t="shared" si="752"/>
        <v>0</v>
      </c>
      <c r="L733" s="42">
        <f t="shared" si="734"/>
        <v>26278</v>
      </c>
      <c r="M733" s="42">
        <f t="shared" si="735"/>
        <v>0</v>
      </c>
      <c r="N733" s="42">
        <f t="shared" si="736"/>
        <v>0</v>
      </c>
      <c r="O733" s="48">
        <f t="shared" si="752"/>
        <v>0</v>
      </c>
      <c r="P733" s="48">
        <f t="shared" si="752"/>
        <v>0</v>
      </c>
      <c r="Q733" s="48">
        <f t="shared" si="752"/>
        <v>0</v>
      </c>
      <c r="R733" s="45">
        <f t="shared" si="749"/>
        <v>26278</v>
      </c>
      <c r="S733" s="45">
        <f t="shared" si="750"/>
        <v>0</v>
      </c>
      <c r="T733" s="45">
        <f t="shared" si="751"/>
        <v>0</v>
      </c>
      <c r="U733" s="48">
        <f t="shared" si="752"/>
        <v>0</v>
      </c>
    </row>
    <row r="734" spans="1:22" x14ac:dyDescent="0.25">
      <c r="A734" s="20" t="s">
        <v>262</v>
      </c>
      <c r="B734" s="20" t="s">
        <v>330</v>
      </c>
      <c r="C734" s="20"/>
      <c r="D734" s="20"/>
      <c r="E734" s="23" t="s">
        <v>741</v>
      </c>
      <c r="F734" s="24">
        <f>F735</f>
        <v>26278</v>
      </c>
      <c r="G734" s="24">
        <f t="shared" si="752"/>
        <v>0</v>
      </c>
      <c r="H734" s="24">
        <f t="shared" si="752"/>
        <v>0</v>
      </c>
      <c r="I734" s="24">
        <f t="shared" si="752"/>
        <v>0</v>
      </c>
      <c r="J734" s="24">
        <f t="shared" si="752"/>
        <v>0</v>
      </c>
      <c r="K734" s="24">
        <f t="shared" si="752"/>
        <v>0</v>
      </c>
      <c r="L734" s="42">
        <f t="shared" si="734"/>
        <v>26278</v>
      </c>
      <c r="M734" s="42">
        <f t="shared" si="735"/>
        <v>0</v>
      </c>
      <c r="N734" s="42">
        <f t="shared" si="736"/>
        <v>0</v>
      </c>
      <c r="O734" s="48">
        <f t="shared" si="752"/>
        <v>0</v>
      </c>
      <c r="P734" s="48">
        <f t="shared" si="752"/>
        <v>0</v>
      </c>
      <c r="Q734" s="48">
        <f t="shared" si="752"/>
        <v>0</v>
      </c>
      <c r="R734" s="45">
        <f t="shared" si="749"/>
        <v>26278</v>
      </c>
      <c r="S734" s="45">
        <f t="shared" si="750"/>
        <v>0</v>
      </c>
      <c r="T734" s="45">
        <f t="shared" si="751"/>
        <v>0</v>
      </c>
      <c r="U734" s="48">
        <f t="shared" si="752"/>
        <v>0</v>
      </c>
    </row>
    <row r="735" spans="1:22" x14ac:dyDescent="0.25">
      <c r="A735" s="20" t="s">
        <v>262</v>
      </c>
      <c r="B735" s="20">
        <v>410</v>
      </c>
      <c r="C735" s="20" t="s">
        <v>44</v>
      </c>
      <c r="D735" s="20" t="s">
        <v>71</v>
      </c>
      <c r="E735" s="23" t="s">
        <v>762</v>
      </c>
      <c r="F735" s="24">
        <v>26278</v>
      </c>
      <c r="G735" s="24">
        <v>0</v>
      </c>
      <c r="H735" s="24">
        <v>0</v>
      </c>
      <c r="I735" s="24"/>
      <c r="J735" s="24"/>
      <c r="K735" s="24"/>
      <c r="L735" s="42">
        <f t="shared" si="734"/>
        <v>26278</v>
      </c>
      <c r="M735" s="42">
        <f t="shared" si="735"/>
        <v>0</v>
      </c>
      <c r="N735" s="42">
        <f t="shared" si="736"/>
        <v>0</v>
      </c>
      <c r="O735" s="48"/>
      <c r="P735" s="48"/>
      <c r="Q735" s="48"/>
      <c r="R735" s="45">
        <f t="shared" si="749"/>
        <v>26278</v>
      </c>
      <c r="S735" s="45">
        <f t="shared" si="750"/>
        <v>0</v>
      </c>
      <c r="T735" s="45">
        <f t="shared" si="751"/>
        <v>0</v>
      </c>
      <c r="U735" s="48"/>
    </row>
    <row r="736" spans="1:22" ht="63" hidden="1" x14ac:dyDescent="0.25">
      <c r="A736" s="20" t="s">
        <v>263</v>
      </c>
      <c r="B736" s="20"/>
      <c r="C736" s="20"/>
      <c r="D736" s="20"/>
      <c r="E736" s="23" t="s">
        <v>540</v>
      </c>
      <c r="F736" s="24">
        <f>F737</f>
        <v>0</v>
      </c>
      <c r="G736" s="24">
        <f t="shared" ref="G736:U738" si="753">G737</f>
        <v>36000</v>
      </c>
      <c r="H736" s="24">
        <f t="shared" si="753"/>
        <v>0</v>
      </c>
      <c r="I736" s="24">
        <f t="shared" si="753"/>
        <v>0</v>
      </c>
      <c r="J736" s="24">
        <f t="shared" si="753"/>
        <v>0</v>
      </c>
      <c r="K736" s="24">
        <f t="shared" si="753"/>
        <v>0</v>
      </c>
      <c r="L736" s="42">
        <f t="shared" si="734"/>
        <v>0</v>
      </c>
      <c r="M736" s="42">
        <f t="shared" si="735"/>
        <v>36000</v>
      </c>
      <c r="N736" s="42">
        <f t="shared" si="736"/>
        <v>0</v>
      </c>
      <c r="O736" s="48">
        <f t="shared" si="753"/>
        <v>0</v>
      </c>
      <c r="P736" s="48">
        <f t="shared" si="753"/>
        <v>0</v>
      </c>
      <c r="Q736" s="48">
        <f t="shared" si="753"/>
        <v>0</v>
      </c>
      <c r="R736" s="45">
        <f t="shared" si="749"/>
        <v>0</v>
      </c>
      <c r="S736" s="45">
        <f t="shared" si="750"/>
        <v>36000</v>
      </c>
      <c r="T736" s="45">
        <f t="shared" si="751"/>
        <v>0</v>
      </c>
      <c r="U736" s="48">
        <f t="shared" si="753"/>
        <v>0</v>
      </c>
      <c r="V736" s="5">
        <v>0</v>
      </c>
    </row>
    <row r="737" spans="1:22" ht="47.25" hidden="1" x14ac:dyDescent="0.25">
      <c r="A737" s="20" t="s">
        <v>263</v>
      </c>
      <c r="B737" s="20" t="s">
        <v>14</v>
      </c>
      <c r="C737" s="20"/>
      <c r="D737" s="20"/>
      <c r="E737" s="23" t="s">
        <v>740</v>
      </c>
      <c r="F737" s="24">
        <f>F738</f>
        <v>0</v>
      </c>
      <c r="G737" s="24">
        <f t="shared" si="753"/>
        <v>36000</v>
      </c>
      <c r="H737" s="24">
        <f t="shared" si="753"/>
        <v>0</v>
      </c>
      <c r="I737" s="24">
        <f t="shared" si="753"/>
        <v>0</v>
      </c>
      <c r="J737" s="24">
        <f t="shared" si="753"/>
        <v>0</v>
      </c>
      <c r="K737" s="24">
        <f t="shared" si="753"/>
        <v>0</v>
      </c>
      <c r="L737" s="42">
        <f t="shared" si="734"/>
        <v>0</v>
      </c>
      <c r="M737" s="42">
        <f t="shared" si="735"/>
        <v>36000</v>
      </c>
      <c r="N737" s="42">
        <f t="shared" si="736"/>
        <v>0</v>
      </c>
      <c r="O737" s="48">
        <f t="shared" si="753"/>
        <v>0</v>
      </c>
      <c r="P737" s="48">
        <f t="shared" si="753"/>
        <v>0</v>
      </c>
      <c r="Q737" s="48">
        <f t="shared" si="753"/>
        <v>0</v>
      </c>
      <c r="R737" s="45">
        <f t="shared" si="749"/>
        <v>0</v>
      </c>
      <c r="S737" s="45">
        <f t="shared" si="750"/>
        <v>36000</v>
      </c>
      <c r="T737" s="45">
        <f t="shared" si="751"/>
        <v>0</v>
      </c>
      <c r="U737" s="48">
        <f t="shared" si="753"/>
        <v>0</v>
      </c>
      <c r="V737" s="5">
        <v>0</v>
      </c>
    </row>
    <row r="738" spans="1:22" hidden="1" x14ac:dyDescent="0.25">
      <c r="A738" s="20" t="s">
        <v>263</v>
      </c>
      <c r="B738" s="20" t="s">
        <v>330</v>
      </c>
      <c r="C738" s="20"/>
      <c r="D738" s="20"/>
      <c r="E738" s="23" t="s">
        <v>741</v>
      </c>
      <c r="F738" s="24">
        <f>F739</f>
        <v>0</v>
      </c>
      <c r="G738" s="24">
        <f t="shared" si="753"/>
        <v>36000</v>
      </c>
      <c r="H738" s="24">
        <f t="shared" si="753"/>
        <v>0</v>
      </c>
      <c r="I738" s="24">
        <f t="shared" si="753"/>
        <v>0</v>
      </c>
      <c r="J738" s="24">
        <f t="shared" si="753"/>
        <v>0</v>
      </c>
      <c r="K738" s="24">
        <f t="shared" si="753"/>
        <v>0</v>
      </c>
      <c r="L738" s="42">
        <f t="shared" si="734"/>
        <v>0</v>
      </c>
      <c r="M738" s="42">
        <f t="shared" si="735"/>
        <v>36000</v>
      </c>
      <c r="N738" s="42">
        <f t="shared" si="736"/>
        <v>0</v>
      </c>
      <c r="O738" s="48">
        <f t="shared" si="753"/>
        <v>0</v>
      </c>
      <c r="P738" s="48">
        <f t="shared" si="753"/>
        <v>0</v>
      </c>
      <c r="Q738" s="48">
        <f t="shared" si="753"/>
        <v>0</v>
      </c>
      <c r="R738" s="45">
        <f t="shared" si="749"/>
        <v>0</v>
      </c>
      <c r="S738" s="45">
        <f t="shared" si="750"/>
        <v>36000</v>
      </c>
      <c r="T738" s="45">
        <f t="shared" si="751"/>
        <v>0</v>
      </c>
      <c r="U738" s="48">
        <f t="shared" si="753"/>
        <v>0</v>
      </c>
      <c r="V738" s="5">
        <v>0</v>
      </c>
    </row>
    <row r="739" spans="1:22" hidden="1" x14ac:dyDescent="0.25">
      <c r="A739" s="20" t="s">
        <v>263</v>
      </c>
      <c r="B739" s="20">
        <v>410</v>
      </c>
      <c r="C739" s="20" t="s">
        <v>44</v>
      </c>
      <c r="D739" s="20" t="s">
        <v>71</v>
      </c>
      <c r="E739" s="23" t="s">
        <v>762</v>
      </c>
      <c r="F739" s="24">
        <v>0</v>
      </c>
      <c r="G739" s="24">
        <v>36000</v>
      </c>
      <c r="H739" s="24">
        <v>0</v>
      </c>
      <c r="I739" s="24"/>
      <c r="J739" s="24"/>
      <c r="K739" s="24"/>
      <c r="L739" s="42">
        <f t="shared" si="734"/>
        <v>0</v>
      </c>
      <c r="M739" s="42">
        <f t="shared" si="735"/>
        <v>36000</v>
      </c>
      <c r="N739" s="42">
        <f t="shared" si="736"/>
        <v>0</v>
      </c>
      <c r="O739" s="48"/>
      <c r="P739" s="48"/>
      <c r="Q739" s="48"/>
      <c r="R739" s="45">
        <f t="shared" si="749"/>
        <v>0</v>
      </c>
      <c r="S739" s="45">
        <f t="shared" si="750"/>
        <v>36000</v>
      </c>
      <c r="T739" s="45">
        <f t="shared" si="751"/>
        <v>0</v>
      </c>
      <c r="U739" s="48"/>
      <c r="V739" s="5">
        <v>0</v>
      </c>
    </row>
    <row r="740" spans="1:22" ht="31.5" x14ac:dyDescent="0.25">
      <c r="A740" s="20" t="s">
        <v>264</v>
      </c>
      <c r="B740" s="20"/>
      <c r="C740" s="20"/>
      <c r="D740" s="20"/>
      <c r="E740" s="23" t="s">
        <v>541</v>
      </c>
      <c r="F740" s="24">
        <f>F741</f>
        <v>124384.59999999999</v>
      </c>
      <c r="G740" s="24">
        <f t="shared" ref="G740:U742" si="754">G741</f>
        <v>0</v>
      </c>
      <c r="H740" s="24">
        <f t="shared" si="754"/>
        <v>0</v>
      </c>
      <c r="I740" s="24">
        <f t="shared" si="754"/>
        <v>0</v>
      </c>
      <c r="J740" s="24">
        <f t="shared" si="754"/>
        <v>0</v>
      </c>
      <c r="K740" s="24">
        <f t="shared" si="754"/>
        <v>0</v>
      </c>
      <c r="L740" s="42">
        <f t="shared" si="734"/>
        <v>124384.59999999999</v>
      </c>
      <c r="M740" s="42">
        <f t="shared" si="735"/>
        <v>0</v>
      </c>
      <c r="N740" s="42">
        <f t="shared" si="736"/>
        <v>0</v>
      </c>
      <c r="O740" s="48">
        <f t="shared" si="754"/>
        <v>0</v>
      </c>
      <c r="P740" s="48">
        <f t="shared" si="754"/>
        <v>0</v>
      </c>
      <c r="Q740" s="48">
        <f t="shared" si="754"/>
        <v>0</v>
      </c>
      <c r="R740" s="45">
        <f t="shared" si="749"/>
        <v>124384.59999999999</v>
      </c>
      <c r="S740" s="45">
        <f t="shared" si="750"/>
        <v>0</v>
      </c>
      <c r="T740" s="45">
        <f t="shared" si="751"/>
        <v>0</v>
      </c>
      <c r="U740" s="48">
        <f t="shared" si="754"/>
        <v>0</v>
      </c>
    </row>
    <row r="741" spans="1:22" ht="47.25" x14ac:dyDescent="0.25">
      <c r="A741" s="20" t="s">
        <v>264</v>
      </c>
      <c r="B741" s="20" t="s">
        <v>14</v>
      </c>
      <c r="C741" s="20"/>
      <c r="D741" s="20"/>
      <c r="E741" s="23" t="s">
        <v>740</v>
      </c>
      <c r="F741" s="24">
        <f>F742</f>
        <v>124384.59999999999</v>
      </c>
      <c r="G741" s="24">
        <f t="shared" si="754"/>
        <v>0</v>
      </c>
      <c r="H741" s="24">
        <f t="shared" si="754"/>
        <v>0</v>
      </c>
      <c r="I741" s="24">
        <f t="shared" si="754"/>
        <v>0</v>
      </c>
      <c r="J741" s="24">
        <f t="shared" si="754"/>
        <v>0</v>
      </c>
      <c r="K741" s="24">
        <f t="shared" si="754"/>
        <v>0</v>
      </c>
      <c r="L741" s="42">
        <f t="shared" si="734"/>
        <v>124384.59999999999</v>
      </c>
      <c r="M741" s="42">
        <f t="shared" si="735"/>
        <v>0</v>
      </c>
      <c r="N741" s="42">
        <f t="shared" si="736"/>
        <v>0</v>
      </c>
      <c r="O741" s="48">
        <f t="shared" si="754"/>
        <v>0</v>
      </c>
      <c r="P741" s="48">
        <f t="shared" si="754"/>
        <v>0</v>
      </c>
      <c r="Q741" s="48">
        <f t="shared" si="754"/>
        <v>0</v>
      </c>
      <c r="R741" s="45">
        <f t="shared" si="749"/>
        <v>124384.59999999999</v>
      </c>
      <c r="S741" s="45">
        <f t="shared" si="750"/>
        <v>0</v>
      </c>
      <c r="T741" s="45">
        <f t="shared" si="751"/>
        <v>0</v>
      </c>
      <c r="U741" s="48">
        <f t="shared" si="754"/>
        <v>0</v>
      </c>
    </row>
    <row r="742" spans="1:22" x14ac:dyDescent="0.25">
      <c r="A742" s="20" t="s">
        <v>264</v>
      </c>
      <c r="B742" s="20" t="s">
        <v>330</v>
      </c>
      <c r="C742" s="20"/>
      <c r="D742" s="20"/>
      <c r="E742" s="23" t="s">
        <v>741</v>
      </c>
      <c r="F742" s="24">
        <f>F743</f>
        <v>124384.59999999999</v>
      </c>
      <c r="G742" s="24">
        <f t="shared" si="754"/>
        <v>0</v>
      </c>
      <c r="H742" s="24">
        <f t="shared" si="754"/>
        <v>0</v>
      </c>
      <c r="I742" s="24">
        <f t="shared" si="754"/>
        <v>0</v>
      </c>
      <c r="J742" s="24">
        <f t="shared" si="754"/>
        <v>0</v>
      </c>
      <c r="K742" s="24">
        <f t="shared" si="754"/>
        <v>0</v>
      </c>
      <c r="L742" s="42">
        <f t="shared" si="734"/>
        <v>124384.59999999999</v>
      </c>
      <c r="M742" s="42">
        <f t="shared" si="735"/>
        <v>0</v>
      </c>
      <c r="N742" s="42">
        <f t="shared" si="736"/>
        <v>0</v>
      </c>
      <c r="O742" s="48">
        <f t="shared" si="754"/>
        <v>0</v>
      </c>
      <c r="P742" s="48">
        <f t="shared" si="754"/>
        <v>0</v>
      </c>
      <c r="Q742" s="48">
        <f t="shared" si="754"/>
        <v>0</v>
      </c>
      <c r="R742" s="45">
        <f t="shared" si="749"/>
        <v>124384.59999999999</v>
      </c>
      <c r="S742" s="45">
        <f t="shared" si="750"/>
        <v>0</v>
      </c>
      <c r="T742" s="45">
        <f t="shared" si="751"/>
        <v>0</v>
      </c>
      <c r="U742" s="48">
        <f t="shared" si="754"/>
        <v>0</v>
      </c>
    </row>
    <row r="743" spans="1:22" x14ac:dyDescent="0.25">
      <c r="A743" s="20" t="s">
        <v>264</v>
      </c>
      <c r="B743" s="20">
        <v>410</v>
      </c>
      <c r="C743" s="20" t="s">
        <v>44</v>
      </c>
      <c r="D743" s="20" t="s">
        <v>71</v>
      </c>
      <c r="E743" s="23" t="s">
        <v>762</v>
      </c>
      <c r="F743" s="24">
        <v>124384.59999999999</v>
      </c>
      <c r="G743" s="24">
        <v>0</v>
      </c>
      <c r="H743" s="24">
        <v>0</v>
      </c>
      <c r="I743" s="24"/>
      <c r="J743" s="24"/>
      <c r="K743" s="24"/>
      <c r="L743" s="42">
        <f t="shared" si="734"/>
        <v>124384.59999999999</v>
      </c>
      <c r="M743" s="42">
        <f t="shared" si="735"/>
        <v>0</v>
      </c>
      <c r="N743" s="42">
        <f t="shared" si="736"/>
        <v>0</v>
      </c>
      <c r="O743" s="48"/>
      <c r="P743" s="48"/>
      <c r="Q743" s="48"/>
      <c r="R743" s="45">
        <f t="shared" si="749"/>
        <v>124384.59999999999</v>
      </c>
      <c r="S743" s="45">
        <f t="shared" si="750"/>
        <v>0</v>
      </c>
      <c r="T743" s="45">
        <f t="shared" si="751"/>
        <v>0</v>
      </c>
      <c r="U743" s="48"/>
    </row>
    <row r="744" spans="1:22" ht="31.5" x14ac:dyDescent="0.25">
      <c r="A744" s="20" t="s">
        <v>265</v>
      </c>
      <c r="B744" s="20"/>
      <c r="C744" s="20"/>
      <c r="D744" s="20"/>
      <c r="E744" s="23" t="s">
        <v>542</v>
      </c>
      <c r="F744" s="24">
        <f>F745</f>
        <v>5900</v>
      </c>
      <c r="G744" s="24">
        <f t="shared" ref="G744:U746" si="755">G745</f>
        <v>42914</v>
      </c>
      <c r="H744" s="24">
        <f t="shared" si="755"/>
        <v>0</v>
      </c>
      <c r="I744" s="24">
        <f t="shared" si="755"/>
        <v>0</v>
      </c>
      <c r="J744" s="24">
        <f t="shared" si="755"/>
        <v>0</v>
      </c>
      <c r="K744" s="24">
        <f t="shared" si="755"/>
        <v>0</v>
      </c>
      <c r="L744" s="42">
        <f t="shared" si="734"/>
        <v>5900</v>
      </c>
      <c r="M744" s="42">
        <f t="shared" si="735"/>
        <v>42914</v>
      </c>
      <c r="N744" s="42">
        <f t="shared" si="736"/>
        <v>0</v>
      </c>
      <c r="O744" s="48">
        <f t="shared" si="755"/>
        <v>0</v>
      </c>
      <c r="P744" s="48">
        <f t="shared" si="755"/>
        <v>0</v>
      </c>
      <c r="Q744" s="48">
        <f t="shared" si="755"/>
        <v>0</v>
      </c>
      <c r="R744" s="45">
        <f t="shared" si="749"/>
        <v>5900</v>
      </c>
      <c r="S744" s="45">
        <f t="shared" si="750"/>
        <v>42914</v>
      </c>
      <c r="T744" s="45">
        <f t="shared" si="751"/>
        <v>0</v>
      </c>
      <c r="U744" s="48">
        <f t="shared" si="755"/>
        <v>0</v>
      </c>
    </row>
    <row r="745" spans="1:22" ht="47.25" x14ac:dyDescent="0.25">
      <c r="A745" s="20" t="s">
        <v>265</v>
      </c>
      <c r="B745" s="20" t="s">
        <v>14</v>
      </c>
      <c r="C745" s="20"/>
      <c r="D745" s="20"/>
      <c r="E745" s="23" t="s">
        <v>740</v>
      </c>
      <c r="F745" s="24">
        <f>F746</f>
        <v>5900</v>
      </c>
      <c r="G745" s="24">
        <f t="shared" si="755"/>
        <v>42914</v>
      </c>
      <c r="H745" s="24">
        <f t="shared" si="755"/>
        <v>0</v>
      </c>
      <c r="I745" s="24">
        <f t="shared" si="755"/>
        <v>0</v>
      </c>
      <c r="J745" s="24">
        <f t="shared" si="755"/>
        <v>0</v>
      </c>
      <c r="K745" s="24">
        <f t="shared" si="755"/>
        <v>0</v>
      </c>
      <c r="L745" s="42">
        <f t="shared" si="734"/>
        <v>5900</v>
      </c>
      <c r="M745" s="42">
        <f t="shared" si="735"/>
        <v>42914</v>
      </c>
      <c r="N745" s="42">
        <f t="shared" si="736"/>
        <v>0</v>
      </c>
      <c r="O745" s="48">
        <f t="shared" si="755"/>
        <v>0</v>
      </c>
      <c r="P745" s="48">
        <f t="shared" si="755"/>
        <v>0</v>
      </c>
      <c r="Q745" s="48">
        <f t="shared" si="755"/>
        <v>0</v>
      </c>
      <c r="R745" s="45">
        <f t="shared" si="749"/>
        <v>5900</v>
      </c>
      <c r="S745" s="45">
        <f t="shared" si="750"/>
        <v>42914</v>
      </c>
      <c r="T745" s="45">
        <f t="shared" si="751"/>
        <v>0</v>
      </c>
      <c r="U745" s="48">
        <f t="shared" si="755"/>
        <v>0</v>
      </c>
    </row>
    <row r="746" spans="1:22" x14ac:dyDescent="0.25">
      <c r="A746" s="20" t="s">
        <v>265</v>
      </c>
      <c r="B746" s="20" t="s">
        <v>330</v>
      </c>
      <c r="C746" s="20"/>
      <c r="D746" s="20"/>
      <c r="E746" s="23" t="s">
        <v>741</v>
      </c>
      <c r="F746" s="24">
        <f>F747</f>
        <v>5900</v>
      </c>
      <c r="G746" s="24">
        <f t="shared" si="755"/>
        <v>42914</v>
      </c>
      <c r="H746" s="24">
        <f t="shared" si="755"/>
        <v>0</v>
      </c>
      <c r="I746" s="24">
        <f t="shared" si="755"/>
        <v>0</v>
      </c>
      <c r="J746" s="24">
        <f t="shared" si="755"/>
        <v>0</v>
      </c>
      <c r="K746" s="24">
        <f t="shared" si="755"/>
        <v>0</v>
      </c>
      <c r="L746" s="42">
        <f t="shared" si="734"/>
        <v>5900</v>
      </c>
      <c r="M746" s="42">
        <f t="shared" si="735"/>
        <v>42914</v>
      </c>
      <c r="N746" s="42">
        <f t="shared" si="736"/>
        <v>0</v>
      </c>
      <c r="O746" s="48">
        <f t="shared" si="755"/>
        <v>0</v>
      </c>
      <c r="P746" s="48">
        <f t="shared" si="755"/>
        <v>0</v>
      </c>
      <c r="Q746" s="48">
        <f t="shared" si="755"/>
        <v>0</v>
      </c>
      <c r="R746" s="45">
        <f t="shared" si="749"/>
        <v>5900</v>
      </c>
      <c r="S746" s="45">
        <f t="shared" si="750"/>
        <v>42914</v>
      </c>
      <c r="T746" s="45">
        <f t="shared" si="751"/>
        <v>0</v>
      </c>
      <c r="U746" s="48">
        <f t="shared" si="755"/>
        <v>0</v>
      </c>
    </row>
    <row r="747" spans="1:22" x14ac:dyDescent="0.25">
      <c r="A747" s="20" t="s">
        <v>265</v>
      </c>
      <c r="B747" s="20">
        <v>410</v>
      </c>
      <c r="C747" s="20" t="s">
        <v>44</v>
      </c>
      <c r="D747" s="20" t="s">
        <v>71</v>
      </c>
      <c r="E747" s="23" t="s">
        <v>762</v>
      </c>
      <c r="F747" s="24">
        <v>5900</v>
      </c>
      <c r="G747" s="24">
        <v>42914</v>
      </c>
      <c r="H747" s="24">
        <v>0</v>
      </c>
      <c r="I747" s="24"/>
      <c r="J747" s="24"/>
      <c r="K747" s="24"/>
      <c r="L747" s="42">
        <f t="shared" si="734"/>
        <v>5900</v>
      </c>
      <c r="M747" s="42">
        <f t="shared" si="735"/>
        <v>42914</v>
      </c>
      <c r="N747" s="42">
        <f t="shared" si="736"/>
        <v>0</v>
      </c>
      <c r="O747" s="48"/>
      <c r="P747" s="48"/>
      <c r="Q747" s="48"/>
      <c r="R747" s="45">
        <f t="shared" si="749"/>
        <v>5900</v>
      </c>
      <c r="S747" s="45">
        <f t="shared" si="750"/>
        <v>42914</v>
      </c>
      <c r="T747" s="45">
        <f t="shared" si="751"/>
        <v>0</v>
      </c>
      <c r="U747" s="48"/>
    </row>
    <row r="748" spans="1:22" x14ac:dyDescent="0.25">
      <c r="A748" s="20" t="s">
        <v>266</v>
      </c>
      <c r="B748" s="20"/>
      <c r="C748" s="20"/>
      <c r="D748" s="20"/>
      <c r="E748" s="23" t="s">
        <v>543</v>
      </c>
      <c r="F748" s="24">
        <f>F749</f>
        <v>4150</v>
      </c>
      <c r="G748" s="24">
        <f t="shared" ref="G748:U750" si="756">G749</f>
        <v>40148.199999999997</v>
      </c>
      <c r="H748" s="24">
        <f t="shared" si="756"/>
        <v>0</v>
      </c>
      <c r="I748" s="24">
        <f t="shared" si="756"/>
        <v>0</v>
      </c>
      <c r="J748" s="24">
        <f t="shared" si="756"/>
        <v>0</v>
      </c>
      <c r="K748" s="24">
        <f t="shared" si="756"/>
        <v>0</v>
      </c>
      <c r="L748" s="42">
        <f t="shared" si="734"/>
        <v>4150</v>
      </c>
      <c r="M748" s="42">
        <f t="shared" si="735"/>
        <v>40148.199999999997</v>
      </c>
      <c r="N748" s="42">
        <f t="shared" si="736"/>
        <v>0</v>
      </c>
      <c r="O748" s="48">
        <f t="shared" si="756"/>
        <v>0</v>
      </c>
      <c r="P748" s="48">
        <f t="shared" si="756"/>
        <v>0</v>
      </c>
      <c r="Q748" s="48">
        <f t="shared" si="756"/>
        <v>0</v>
      </c>
      <c r="R748" s="45">
        <f t="shared" si="749"/>
        <v>4150</v>
      </c>
      <c r="S748" s="45">
        <f t="shared" si="750"/>
        <v>40148.199999999997</v>
      </c>
      <c r="T748" s="45">
        <f t="shared" si="751"/>
        <v>0</v>
      </c>
      <c r="U748" s="48">
        <f t="shared" si="756"/>
        <v>0</v>
      </c>
    </row>
    <row r="749" spans="1:22" ht="47.25" x14ac:dyDescent="0.25">
      <c r="A749" s="20" t="s">
        <v>266</v>
      </c>
      <c r="B749" s="20" t="s">
        <v>14</v>
      </c>
      <c r="C749" s="20"/>
      <c r="D749" s="20"/>
      <c r="E749" s="23" t="s">
        <v>740</v>
      </c>
      <c r="F749" s="24">
        <f>F750</f>
        <v>4150</v>
      </c>
      <c r="G749" s="24">
        <f t="shared" si="756"/>
        <v>40148.199999999997</v>
      </c>
      <c r="H749" s="24">
        <f t="shared" si="756"/>
        <v>0</v>
      </c>
      <c r="I749" s="24">
        <f t="shared" si="756"/>
        <v>0</v>
      </c>
      <c r="J749" s="24">
        <f t="shared" si="756"/>
        <v>0</v>
      </c>
      <c r="K749" s="24">
        <f t="shared" si="756"/>
        <v>0</v>
      </c>
      <c r="L749" s="42">
        <f t="shared" si="734"/>
        <v>4150</v>
      </c>
      <c r="M749" s="42">
        <f t="shared" si="735"/>
        <v>40148.199999999997</v>
      </c>
      <c r="N749" s="42">
        <f t="shared" si="736"/>
        <v>0</v>
      </c>
      <c r="O749" s="48">
        <f t="shared" si="756"/>
        <v>0</v>
      </c>
      <c r="P749" s="48">
        <f t="shared" si="756"/>
        <v>0</v>
      </c>
      <c r="Q749" s="48">
        <f t="shared" si="756"/>
        <v>0</v>
      </c>
      <c r="R749" s="45">
        <f t="shared" si="749"/>
        <v>4150</v>
      </c>
      <c r="S749" s="45">
        <f t="shared" si="750"/>
        <v>40148.199999999997</v>
      </c>
      <c r="T749" s="45">
        <f t="shared" si="751"/>
        <v>0</v>
      </c>
      <c r="U749" s="48">
        <f t="shared" si="756"/>
        <v>0</v>
      </c>
    </row>
    <row r="750" spans="1:22" x14ac:dyDescent="0.25">
      <c r="A750" s="20" t="s">
        <v>266</v>
      </c>
      <c r="B750" s="20" t="s">
        <v>330</v>
      </c>
      <c r="C750" s="20"/>
      <c r="D750" s="20"/>
      <c r="E750" s="23" t="s">
        <v>741</v>
      </c>
      <c r="F750" s="24">
        <f>F751</f>
        <v>4150</v>
      </c>
      <c r="G750" s="24">
        <f t="shared" si="756"/>
        <v>40148.199999999997</v>
      </c>
      <c r="H750" s="24">
        <f t="shared" si="756"/>
        <v>0</v>
      </c>
      <c r="I750" s="24">
        <f t="shared" si="756"/>
        <v>0</v>
      </c>
      <c r="J750" s="24">
        <f t="shared" si="756"/>
        <v>0</v>
      </c>
      <c r="K750" s="24">
        <f t="shared" si="756"/>
        <v>0</v>
      </c>
      <c r="L750" s="42">
        <f t="shared" si="734"/>
        <v>4150</v>
      </c>
      <c r="M750" s="42">
        <f t="shared" si="735"/>
        <v>40148.199999999997</v>
      </c>
      <c r="N750" s="42">
        <f t="shared" si="736"/>
        <v>0</v>
      </c>
      <c r="O750" s="48">
        <f t="shared" si="756"/>
        <v>0</v>
      </c>
      <c r="P750" s="48">
        <f t="shared" si="756"/>
        <v>0</v>
      </c>
      <c r="Q750" s="48">
        <f t="shared" si="756"/>
        <v>0</v>
      </c>
      <c r="R750" s="45">
        <f t="shared" si="749"/>
        <v>4150</v>
      </c>
      <c r="S750" s="45">
        <f t="shared" si="750"/>
        <v>40148.199999999997</v>
      </c>
      <c r="T750" s="45">
        <f t="shared" si="751"/>
        <v>0</v>
      </c>
      <c r="U750" s="48">
        <f t="shared" si="756"/>
        <v>0</v>
      </c>
    </row>
    <row r="751" spans="1:22" x14ac:dyDescent="0.25">
      <c r="A751" s="20" t="s">
        <v>266</v>
      </c>
      <c r="B751" s="20">
        <v>410</v>
      </c>
      <c r="C751" s="20" t="s">
        <v>44</v>
      </c>
      <c r="D751" s="20" t="s">
        <v>71</v>
      </c>
      <c r="E751" s="23" t="s">
        <v>762</v>
      </c>
      <c r="F751" s="24">
        <v>4150</v>
      </c>
      <c r="G751" s="24">
        <v>40148.199999999997</v>
      </c>
      <c r="H751" s="24">
        <v>0</v>
      </c>
      <c r="I751" s="24"/>
      <c r="J751" s="24"/>
      <c r="K751" s="24"/>
      <c r="L751" s="42">
        <f t="shared" si="734"/>
        <v>4150</v>
      </c>
      <c r="M751" s="42">
        <f t="shared" si="735"/>
        <v>40148.199999999997</v>
      </c>
      <c r="N751" s="42">
        <f t="shared" si="736"/>
        <v>0</v>
      </c>
      <c r="O751" s="48"/>
      <c r="P751" s="48"/>
      <c r="Q751" s="48"/>
      <c r="R751" s="45">
        <f t="shared" si="749"/>
        <v>4150</v>
      </c>
      <c r="S751" s="45">
        <f t="shared" si="750"/>
        <v>40148.199999999997</v>
      </c>
      <c r="T751" s="45">
        <f t="shared" si="751"/>
        <v>0</v>
      </c>
      <c r="U751" s="48"/>
    </row>
    <row r="752" spans="1:22" ht="31.5" hidden="1" x14ac:dyDescent="0.25">
      <c r="A752" s="20" t="s">
        <v>267</v>
      </c>
      <c r="B752" s="20"/>
      <c r="C752" s="20"/>
      <c r="D752" s="20"/>
      <c r="E752" s="23" t="s">
        <v>544</v>
      </c>
      <c r="F752" s="24">
        <f>F753</f>
        <v>0</v>
      </c>
      <c r="G752" s="24">
        <f t="shared" ref="G752:U754" si="757">G753</f>
        <v>0</v>
      </c>
      <c r="H752" s="24">
        <f t="shared" si="757"/>
        <v>90100</v>
      </c>
      <c r="I752" s="24">
        <f t="shared" si="757"/>
        <v>0</v>
      </c>
      <c r="J752" s="24">
        <f t="shared" si="757"/>
        <v>0</v>
      </c>
      <c r="K752" s="24">
        <f t="shared" si="757"/>
        <v>0</v>
      </c>
      <c r="L752" s="42">
        <f t="shared" si="734"/>
        <v>0</v>
      </c>
      <c r="M752" s="42">
        <f t="shared" si="735"/>
        <v>0</v>
      </c>
      <c r="N752" s="42">
        <f t="shared" si="736"/>
        <v>90100</v>
      </c>
      <c r="O752" s="48">
        <f t="shared" si="757"/>
        <v>0</v>
      </c>
      <c r="P752" s="48">
        <f t="shared" si="757"/>
        <v>0</v>
      </c>
      <c r="Q752" s="48">
        <f t="shared" si="757"/>
        <v>0</v>
      </c>
      <c r="R752" s="45">
        <f t="shared" si="749"/>
        <v>0</v>
      </c>
      <c r="S752" s="45">
        <f t="shared" si="750"/>
        <v>0</v>
      </c>
      <c r="T752" s="45">
        <f t="shared" si="751"/>
        <v>90100</v>
      </c>
      <c r="U752" s="48">
        <f t="shared" si="757"/>
        <v>0</v>
      </c>
      <c r="V752" s="5">
        <v>0</v>
      </c>
    </row>
    <row r="753" spans="1:22" ht="47.25" hidden="1" x14ac:dyDescent="0.25">
      <c r="A753" s="20" t="s">
        <v>267</v>
      </c>
      <c r="B753" s="20" t="s">
        <v>14</v>
      </c>
      <c r="C753" s="20"/>
      <c r="D753" s="20"/>
      <c r="E753" s="23" t="s">
        <v>740</v>
      </c>
      <c r="F753" s="24">
        <f>F754</f>
        <v>0</v>
      </c>
      <c r="G753" s="24">
        <f t="shared" si="757"/>
        <v>0</v>
      </c>
      <c r="H753" s="24">
        <f t="shared" si="757"/>
        <v>90100</v>
      </c>
      <c r="I753" s="24">
        <f t="shared" si="757"/>
        <v>0</v>
      </c>
      <c r="J753" s="24">
        <f t="shared" si="757"/>
        <v>0</v>
      </c>
      <c r="K753" s="24">
        <f t="shared" si="757"/>
        <v>0</v>
      </c>
      <c r="L753" s="42">
        <f t="shared" si="734"/>
        <v>0</v>
      </c>
      <c r="M753" s="42">
        <f t="shared" si="735"/>
        <v>0</v>
      </c>
      <c r="N753" s="42">
        <f t="shared" si="736"/>
        <v>90100</v>
      </c>
      <c r="O753" s="48">
        <f t="shared" si="757"/>
        <v>0</v>
      </c>
      <c r="P753" s="48">
        <f t="shared" si="757"/>
        <v>0</v>
      </c>
      <c r="Q753" s="48">
        <f t="shared" si="757"/>
        <v>0</v>
      </c>
      <c r="R753" s="45">
        <f t="shared" si="749"/>
        <v>0</v>
      </c>
      <c r="S753" s="45">
        <f t="shared" si="750"/>
        <v>0</v>
      </c>
      <c r="T753" s="45">
        <f t="shared" si="751"/>
        <v>90100</v>
      </c>
      <c r="U753" s="48">
        <f t="shared" si="757"/>
        <v>0</v>
      </c>
      <c r="V753" s="5">
        <v>0</v>
      </c>
    </row>
    <row r="754" spans="1:22" hidden="1" x14ac:dyDescent="0.25">
      <c r="A754" s="20" t="s">
        <v>267</v>
      </c>
      <c r="B754" s="20" t="s">
        <v>330</v>
      </c>
      <c r="C754" s="20"/>
      <c r="D754" s="20"/>
      <c r="E754" s="23" t="s">
        <v>741</v>
      </c>
      <c r="F754" s="24">
        <f>F755</f>
        <v>0</v>
      </c>
      <c r="G754" s="24">
        <f t="shared" si="757"/>
        <v>0</v>
      </c>
      <c r="H754" s="24">
        <f t="shared" si="757"/>
        <v>90100</v>
      </c>
      <c r="I754" s="24">
        <f t="shared" si="757"/>
        <v>0</v>
      </c>
      <c r="J754" s="24">
        <f t="shared" si="757"/>
        <v>0</v>
      </c>
      <c r="K754" s="24">
        <f t="shared" si="757"/>
        <v>0</v>
      </c>
      <c r="L754" s="42">
        <f t="shared" si="734"/>
        <v>0</v>
      </c>
      <c r="M754" s="42">
        <f t="shared" si="735"/>
        <v>0</v>
      </c>
      <c r="N754" s="42">
        <f t="shared" si="736"/>
        <v>90100</v>
      </c>
      <c r="O754" s="48">
        <f t="shared" si="757"/>
        <v>0</v>
      </c>
      <c r="P754" s="48">
        <f t="shared" si="757"/>
        <v>0</v>
      </c>
      <c r="Q754" s="48">
        <f t="shared" si="757"/>
        <v>0</v>
      </c>
      <c r="R754" s="45">
        <f t="shared" si="749"/>
        <v>0</v>
      </c>
      <c r="S754" s="45">
        <f t="shared" si="750"/>
        <v>0</v>
      </c>
      <c r="T754" s="45">
        <f t="shared" si="751"/>
        <v>90100</v>
      </c>
      <c r="U754" s="48">
        <f t="shared" si="757"/>
        <v>0</v>
      </c>
      <c r="V754" s="5">
        <v>0</v>
      </c>
    </row>
    <row r="755" spans="1:22" hidden="1" x14ac:dyDescent="0.25">
      <c r="A755" s="20" t="s">
        <v>267</v>
      </c>
      <c r="B755" s="20">
        <v>410</v>
      </c>
      <c r="C755" s="20" t="s">
        <v>44</v>
      </c>
      <c r="D755" s="20" t="s">
        <v>71</v>
      </c>
      <c r="E755" s="23" t="s">
        <v>762</v>
      </c>
      <c r="F755" s="24">
        <v>0</v>
      </c>
      <c r="G755" s="24">
        <v>0</v>
      </c>
      <c r="H755" s="24">
        <v>90100</v>
      </c>
      <c r="I755" s="24"/>
      <c r="J755" s="24"/>
      <c r="K755" s="24"/>
      <c r="L755" s="42">
        <f t="shared" si="734"/>
        <v>0</v>
      </c>
      <c r="M755" s="42">
        <f t="shared" si="735"/>
        <v>0</v>
      </c>
      <c r="N755" s="42">
        <f t="shared" si="736"/>
        <v>90100</v>
      </c>
      <c r="O755" s="48"/>
      <c r="P755" s="48"/>
      <c r="Q755" s="48"/>
      <c r="R755" s="45">
        <f t="shared" si="749"/>
        <v>0</v>
      </c>
      <c r="S755" s="45">
        <f t="shared" si="750"/>
        <v>0</v>
      </c>
      <c r="T755" s="45">
        <f t="shared" si="751"/>
        <v>90100</v>
      </c>
      <c r="U755" s="48"/>
      <c r="V755" s="5">
        <v>0</v>
      </c>
    </row>
    <row r="756" spans="1:22" ht="47.25" x14ac:dyDescent="0.25">
      <c r="A756" s="20" t="s">
        <v>268</v>
      </c>
      <c r="B756" s="20"/>
      <c r="C756" s="20"/>
      <c r="D756" s="20"/>
      <c r="E756" s="23" t="s">
        <v>545</v>
      </c>
      <c r="F756" s="24">
        <f>F757</f>
        <v>7851.5</v>
      </c>
      <c r="G756" s="24">
        <f t="shared" ref="G756:U758" si="758">G757</f>
        <v>0</v>
      </c>
      <c r="H756" s="24">
        <f t="shared" si="758"/>
        <v>0</v>
      </c>
      <c r="I756" s="24">
        <f t="shared" si="758"/>
        <v>0</v>
      </c>
      <c r="J756" s="24">
        <f t="shared" si="758"/>
        <v>0</v>
      </c>
      <c r="K756" s="24">
        <f t="shared" si="758"/>
        <v>0</v>
      </c>
      <c r="L756" s="42">
        <f t="shared" si="734"/>
        <v>7851.5</v>
      </c>
      <c r="M756" s="42">
        <f t="shared" si="735"/>
        <v>0</v>
      </c>
      <c r="N756" s="42">
        <f t="shared" si="736"/>
        <v>0</v>
      </c>
      <c r="O756" s="48">
        <f t="shared" si="758"/>
        <v>0</v>
      </c>
      <c r="P756" s="48">
        <f t="shared" si="758"/>
        <v>0</v>
      </c>
      <c r="Q756" s="48">
        <f t="shared" si="758"/>
        <v>0</v>
      </c>
      <c r="R756" s="45">
        <f t="shared" si="749"/>
        <v>7851.5</v>
      </c>
      <c r="S756" s="45">
        <f t="shared" si="750"/>
        <v>0</v>
      </c>
      <c r="T756" s="45">
        <f t="shared" si="751"/>
        <v>0</v>
      </c>
      <c r="U756" s="48">
        <f t="shared" si="758"/>
        <v>0</v>
      </c>
    </row>
    <row r="757" spans="1:22" ht="47.25" x14ac:dyDescent="0.25">
      <c r="A757" s="20" t="s">
        <v>268</v>
      </c>
      <c r="B757" s="20" t="s">
        <v>14</v>
      </c>
      <c r="C757" s="20"/>
      <c r="D757" s="20"/>
      <c r="E757" s="23" t="s">
        <v>740</v>
      </c>
      <c r="F757" s="24">
        <f>F758</f>
        <v>7851.5</v>
      </c>
      <c r="G757" s="24">
        <f t="shared" si="758"/>
        <v>0</v>
      </c>
      <c r="H757" s="24">
        <f t="shared" si="758"/>
        <v>0</v>
      </c>
      <c r="I757" s="24">
        <f t="shared" si="758"/>
        <v>0</v>
      </c>
      <c r="J757" s="24">
        <f t="shared" si="758"/>
        <v>0</v>
      </c>
      <c r="K757" s="24">
        <f t="shared" si="758"/>
        <v>0</v>
      </c>
      <c r="L757" s="42">
        <f t="shared" si="734"/>
        <v>7851.5</v>
      </c>
      <c r="M757" s="42">
        <f t="shared" si="735"/>
        <v>0</v>
      </c>
      <c r="N757" s="42">
        <f t="shared" si="736"/>
        <v>0</v>
      </c>
      <c r="O757" s="48">
        <f t="shared" si="758"/>
        <v>0</v>
      </c>
      <c r="P757" s="48">
        <f t="shared" si="758"/>
        <v>0</v>
      </c>
      <c r="Q757" s="48">
        <f t="shared" si="758"/>
        <v>0</v>
      </c>
      <c r="R757" s="45">
        <f t="shared" si="749"/>
        <v>7851.5</v>
      </c>
      <c r="S757" s="45">
        <f t="shared" si="750"/>
        <v>0</v>
      </c>
      <c r="T757" s="45">
        <f t="shared" si="751"/>
        <v>0</v>
      </c>
      <c r="U757" s="48">
        <f t="shared" si="758"/>
        <v>0</v>
      </c>
    </row>
    <row r="758" spans="1:22" x14ac:dyDescent="0.25">
      <c r="A758" s="20" t="s">
        <v>268</v>
      </c>
      <c r="B758" s="20" t="s">
        <v>330</v>
      </c>
      <c r="C758" s="20"/>
      <c r="D758" s="20"/>
      <c r="E758" s="23" t="s">
        <v>741</v>
      </c>
      <c r="F758" s="24">
        <f>F759</f>
        <v>7851.5</v>
      </c>
      <c r="G758" s="24">
        <f t="shared" si="758"/>
        <v>0</v>
      </c>
      <c r="H758" s="24">
        <f t="shared" si="758"/>
        <v>0</v>
      </c>
      <c r="I758" s="24">
        <f t="shared" si="758"/>
        <v>0</v>
      </c>
      <c r="J758" s="24">
        <f t="shared" si="758"/>
        <v>0</v>
      </c>
      <c r="K758" s="24">
        <f t="shared" si="758"/>
        <v>0</v>
      </c>
      <c r="L758" s="42">
        <f t="shared" si="734"/>
        <v>7851.5</v>
      </c>
      <c r="M758" s="42">
        <f t="shared" si="735"/>
        <v>0</v>
      </c>
      <c r="N758" s="42">
        <f t="shared" si="736"/>
        <v>0</v>
      </c>
      <c r="O758" s="48">
        <f t="shared" si="758"/>
        <v>0</v>
      </c>
      <c r="P758" s="48">
        <f t="shared" si="758"/>
        <v>0</v>
      </c>
      <c r="Q758" s="48">
        <f t="shared" si="758"/>
        <v>0</v>
      </c>
      <c r="R758" s="45">
        <f t="shared" si="749"/>
        <v>7851.5</v>
      </c>
      <c r="S758" s="45">
        <f t="shared" si="750"/>
        <v>0</v>
      </c>
      <c r="T758" s="45">
        <f t="shared" si="751"/>
        <v>0</v>
      </c>
      <c r="U758" s="48">
        <f t="shared" si="758"/>
        <v>0</v>
      </c>
    </row>
    <row r="759" spans="1:22" x14ac:dyDescent="0.25">
      <c r="A759" s="20" t="s">
        <v>268</v>
      </c>
      <c r="B759" s="20">
        <v>410</v>
      </c>
      <c r="C759" s="20" t="s">
        <v>44</v>
      </c>
      <c r="D759" s="20" t="s">
        <v>71</v>
      </c>
      <c r="E759" s="23" t="s">
        <v>762</v>
      </c>
      <c r="F759" s="24">
        <v>7851.5</v>
      </c>
      <c r="G759" s="24">
        <v>0</v>
      </c>
      <c r="H759" s="24">
        <v>0</v>
      </c>
      <c r="I759" s="24"/>
      <c r="J759" s="24"/>
      <c r="K759" s="24"/>
      <c r="L759" s="42">
        <f t="shared" ref="L759:L822" si="759">F759+I759</f>
        <v>7851.5</v>
      </c>
      <c r="M759" s="42">
        <f t="shared" ref="M759:M822" si="760">G759+J759</f>
        <v>0</v>
      </c>
      <c r="N759" s="42">
        <f t="shared" ref="N759:N822" si="761">H759+K759</f>
        <v>0</v>
      </c>
      <c r="O759" s="48"/>
      <c r="P759" s="48"/>
      <c r="Q759" s="48"/>
      <c r="R759" s="45">
        <f t="shared" si="749"/>
        <v>7851.5</v>
      </c>
      <c r="S759" s="45">
        <f t="shared" si="750"/>
        <v>0</v>
      </c>
      <c r="T759" s="45">
        <f t="shared" si="751"/>
        <v>0</v>
      </c>
      <c r="U759" s="48"/>
    </row>
    <row r="760" spans="1:22" ht="63" x14ac:dyDescent="0.25">
      <c r="A760" s="20" t="s">
        <v>269</v>
      </c>
      <c r="B760" s="20"/>
      <c r="C760" s="20"/>
      <c r="D760" s="20"/>
      <c r="E760" s="23" t="s">
        <v>807</v>
      </c>
      <c r="F760" s="24">
        <f>F761</f>
        <v>259306.19999999998</v>
      </c>
      <c r="G760" s="24">
        <f t="shared" ref="G760:U762" si="762">G761</f>
        <v>247815.59999999998</v>
      </c>
      <c r="H760" s="24">
        <f t="shared" si="762"/>
        <v>282275</v>
      </c>
      <c r="I760" s="24">
        <f t="shared" si="762"/>
        <v>0</v>
      </c>
      <c r="J760" s="24">
        <f t="shared" si="762"/>
        <v>0</v>
      </c>
      <c r="K760" s="24">
        <f t="shared" si="762"/>
        <v>0</v>
      </c>
      <c r="L760" s="42">
        <f t="shared" si="759"/>
        <v>259306.19999999998</v>
      </c>
      <c r="M760" s="42">
        <f t="shared" si="760"/>
        <v>247815.59999999998</v>
      </c>
      <c r="N760" s="42">
        <f t="shared" si="761"/>
        <v>282275</v>
      </c>
      <c r="O760" s="48">
        <f t="shared" si="762"/>
        <v>0</v>
      </c>
      <c r="P760" s="48">
        <f t="shared" si="762"/>
        <v>0</v>
      </c>
      <c r="Q760" s="48">
        <f t="shared" si="762"/>
        <v>1790.1</v>
      </c>
      <c r="R760" s="45">
        <f t="shared" si="749"/>
        <v>259306.19999999998</v>
      </c>
      <c r="S760" s="45">
        <f t="shared" si="750"/>
        <v>247815.59999999998</v>
      </c>
      <c r="T760" s="45">
        <f t="shared" si="751"/>
        <v>284065.09999999998</v>
      </c>
      <c r="U760" s="48">
        <f t="shared" si="762"/>
        <v>0</v>
      </c>
    </row>
    <row r="761" spans="1:22" ht="47.25" x14ac:dyDescent="0.25">
      <c r="A761" s="20" t="s">
        <v>269</v>
      </c>
      <c r="B761" s="20" t="s">
        <v>14</v>
      </c>
      <c r="C761" s="20"/>
      <c r="D761" s="20"/>
      <c r="E761" s="23" t="s">
        <v>740</v>
      </c>
      <c r="F761" s="24">
        <f>F762</f>
        <v>259306.19999999998</v>
      </c>
      <c r="G761" s="24">
        <f t="shared" si="762"/>
        <v>247815.59999999998</v>
      </c>
      <c r="H761" s="24">
        <f t="shared" si="762"/>
        <v>282275</v>
      </c>
      <c r="I761" s="24">
        <f t="shared" si="762"/>
        <v>0</v>
      </c>
      <c r="J761" s="24">
        <f t="shared" si="762"/>
        <v>0</v>
      </c>
      <c r="K761" s="24">
        <f t="shared" si="762"/>
        <v>0</v>
      </c>
      <c r="L761" s="42">
        <f t="shared" si="759"/>
        <v>259306.19999999998</v>
      </c>
      <c r="M761" s="42">
        <f t="shared" si="760"/>
        <v>247815.59999999998</v>
      </c>
      <c r="N761" s="42">
        <f t="shared" si="761"/>
        <v>282275</v>
      </c>
      <c r="O761" s="48">
        <f t="shared" si="762"/>
        <v>0</v>
      </c>
      <c r="P761" s="48">
        <f t="shared" si="762"/>
        <v>0</v>
      </c>
      <c r="Q761" s="48">
        <f t="shared" si="762"/>
        <v>1790.1</v>
      </c>
      <c r="R761" s="45">
        <f t="shared" si="749"/>
        <v>259306.19999999998</v>
      </c>
      <c r="S761" s="45">
        <f t="shared" si="750"/>
        <v>247815.59999999998</v>
      </c>
      <c r="T761" s="45">
        <f t="shared" si="751"/>
        <v>284065.09999999998</v>
      </c>
      <c r="U761" s="48">
        <f t="shared" si="762"/>
        <v>0</v>
      </c>
    </row>
    <row r="762" spans="1:22" x14ac:dyDescent="0.25">
      <c r="A762" s="20" t="s">
        <v>269</v>
      </c>
      <c r="B762" s="20" t="s">
        <v>330</v>
      </c>
      <c r="C762" s="20"/>
      <c r="D762" s="20"/>
      <c r="E762" s="23" t="s">
        <v>741</v>
      </c>
      <c r="F762" s="24">
        <f>F763</f>
        <v>259306.19999999998</v>
      </c>
      <c r="G762" s="24">
        <f t="shared" si="762"/>
        <v>247815.59999999998</v>
      </c>
      <c r="H762" s="24">
        <f t="shared" si="762"/>
        <v>282275</v>
      </c>
      <c r="I762" s="24">
        <f t="shared" si="762"/>
        <v>0</v>
      </c>
      <c r="J762" s="24">
        <f t="shared" si="762"/>
        <v>0</v>
      </c>
      <c r="K762" s="24">
        <f t="shared" si="762"/>
        <v>0</v>
      </c>
      <c r="L762" s="42">
        <f t="shared" si="759"/>
        <v>259306.19999999998</v>
      </c>
      <c r="M762" s="42">
        <f t="shared" si="760"/>
        <v>247815.59999999998</v>
      </c>
      <c r="N762" s="42">
        <f t="shared" si="761"/>
        <v>282275</v>
      </c>
      <c r="O762" s="48">
        <f t="shared" si="762"/>
        <v>0</v>
      </c>
      <c r="P762" s="48">
        <f t="shared" si="762"/>
        <v>0</v>
      </c>
      <c r="Q762" s="48">
        <f t="shared" si="762"/>
        <v>1790.1</v>
      </c>
      <c r="R762" s="45">
        <f t="shared" si="749"/>
        <v>259306.19999999998</v>
      </c>
      <c r="S762" s="45">
        <f t="shared" si="750"/>
        <v>247815.59999999998</v>
      </c>
      <c r="T762" s="45">
        <f t="shared" si="751"/>
        <v>284065.09999999998</v>
      </c>
      <c r="U762" s="48">
        <f t="shared" si="762"/>
        <v>0</v>
      </c>
    </row>
    <row r="763" spans="1:22" x14ac:dyDescent="0.25">
      <c r="A763" s="20" t="s">
        <v>269</v>
      </c>
      <c r="B763" s="20">
        <v>410</v>
      </c>
      <c r="C763" s="20" t="s">
        <v>44</v>
      </c>
      <c r="D763" s="20" t="s">
        <v>71</v>
      </c>
      <c r="E763" s="23" t="s">
        <v>762</v>
      </c>
      <c r="F763" s="24">
        <v>259306.19999999998</v>
      </c>
      <c r="G763" s="24">
        <v>247815.59999999998</v>
      </c>
      <c r="H763" s="24">
        <v>282275</v>
      </c>
      <c r="I763" s="24"/>
      <c r="J763" s="24"/>
      <c r="K763" s="24"/>
      <c r="L763" s="42">
        <f t="shared" si="759"/>
        <v>259306.19999999998</v>
      </c>
      <c r="M763" s="42">
        <f t="shared" si="760"/>
        <v>247815.59999999998</v>
      </c>
      <c r="N763" s="42">
        <f t="shared" si="761"/>
        <v>282275</v>
      </c>
      <c r="O763" s="48"/>
      <c r="P763" s="48"/>
      <c r="Q763" s="48">
        <v>1790.1</v>
      </c>
      <c r="R763" s="45">
        <f t="shared" si="749"/>
        <v>259306.19999999998</v>
      </c>
      <c r="S763" s="45">
        <f t="shared" si="750"/>
        <v>247815.59999999998</v>
      </c>
      <c r="T763" s="45">
        <f t="shared" si="751"/>
        <v>284065.09999999998</v>
      </c>
      <c r="U763" s="48"/>
    </row>
    <row r="764" spans="1:22" s="28" customFormat="1" ht="31.5" x14ac:dyDescent="0.25">
      <c r="A764" s="25" t="s">
        <v>213</v>
      </c>
      <c r="B764" s="25"/>
      <c r="C764" s="25"/>
      <c r="D764" s="25"/>
      <c r="E764" s="26" t="s">
        <v>546</v>
      </c>
      <c r="F764" s="27">
        <f>F765</f>
        <v>127183.3</v>
      </c>
      <c r="G764" s="27">
        <f t="shared" ref="G764:U764" si="763">G765</f>
        <v>127852.7</v>
      </c>
      <c r="H764" s="27">
        <f t="shared" si="763"/>
        <v>127852.7</v>
      </c>
      <c r="I764" s="27">
        <f t="shared" si="763"/>
        <v>0</v>
      </c>
      <c r="J764" s="27">
        <f t="shared" si="763"/>
        <v>0</v>
      </c>
      <c r="K764" s="27">
        <f t="shared" si="763"/>
        <v>0</v>
      </c>
      <c r="L764" s="42">
        <f t="shared" si="759"/>
        <v>127183.3</v>
      </c>
      <c r="M764" s="42">
        <f t="shared" si="760"/>
        <v>127852.7</v>
      </c>
      <c r="N764" s="42">
        <f t="shared" si="761"/>
        <v>127852.7</v>
      </c>
      <c r="O764" s="49">
        <f t="shared" si="763"/>
        <v>0</v>
      </c>
      <c r="P764" s="49">
        <f t="shared" si="763"/>
        <v>0</v>
      </c>
      <c r="Q764" s="49">
        <f t="shared" si="763"/>
        <v>0</v>
      </c>
      <c r="R764" s="55">
        <f t="shared" si="749"/>
        <v>127183.3</v>
      </c>
      <c r="S764" s="45">
        <f t="shared" si="750"/>
        <v>127852.7</v>
      </c>
      <c r="T764" s="45">
        <f t="shared" si="751"/>
        <v>127852.7</v>
      </c>
      <c r="U764" s="49">
        <f t="shared" si="763"/>
        <v>0</v>
      </c>
    </row>
    <row r="765" spans="1:22" ht="78.75" x14ac:dyDescent="0.25">
      <c r="A765" s="20" t="s">
        <v>193</v>
      </c>
      <c r="B765" s="20"/>
      <c r="C765" s="20"/>
      <c r="D765" s="20"/>
      <c r="E765" s="23" t="s">
        <v>434</v>
      </c>
      <c r="F765" s="24">
        <f>F766+F769+F772</f>
        <v>127183.3</v>
      </c>
      <c r="G765" s="24">
        <f t="shared" ref="G765:K765" si="764">G766+G769+G772</f>
        <v>127852.7</v>
      </c>
      <c r="H765" s="24">
        <f t="shared" si="764"/>
        <v>127852.7</v>
      </c>
      <c r="I765" s="24">
        <f t="shared" si="764"/>
        <v>0</v>
      </c>
      <c r="J765" s="24">
        <f t="shared" si="764"/>
        <v>0</v>
      </c>
      <c r="K765" s="24">
        <f t="shared" si="764"/>
        <v>0</v>
      </c>
      <c r="L765" s="42">
        <f t="shared" si="759"/>
        <v>127183.3</v>
      </c>
      <c r="M765" s="42">
        <f t="shared" si="760"/>
        <v>127852.7</v>
      </c>
      <c r="N765" s="42">
        <f t="shared" si="761"/>
        <v>127852.7</v>
      </c>
      <c r="O765" s="48">
        <f t="shared" ref="O765:P765" si="765">O766+O769+O772</f>
        <v>0</v>
      </c>
      <c r="P765" s="48">
        <f t="shared" si="765"/>
        <v>0</v>
      </c>
      <c r="Q765" s="48">
        <f t="shared" ref="Q765" si="766">Q766+Q769+Q772</f>
        <v>0</v>
      </c>
      <c r="R765" s="45">
        <f t="shared" si="749"/>
        <v>127183.3</v>
      </c>
      <c r="S765" s="45">
        <f t="shared" si="750"/>
        <v>127852.7</v>
      </c>
      <c r="T765" s="45">
        <f t="shared" si="751"/>
        <v>127852.7</v>
      </c>
      <c r="U765" s="48">
        <f t="shared" ref="U765" si="767">U766+U769+U772</f>
        <v>0</v>
      </c>
    </row>
    <row r="766" spans="1:22" ht="94.5" x14ac:dyDescent="0.25">
      <c r="A766" s="20" t="s">
        <v>193</v>
      </c>
      <c r="B766" s="20" t="s">
        <v>13</v>
      </c>
      <c r="C766" s="20"/>
      <c r="D766" s="20"/>
      <c r="E766" s="23" t="s">
        <v>730</v>
      </c>
      <c r="F766" s="24">
        <f>F767</f>
        <v>83930</v>
      </c>
      <c r="G766" s="24">
        <f t="shared" ref="G766:U767" si="768">G767</f>
        <v>83929.8</v>
      </c>
      <c r="H766" s="24">
        <f t="shared" si="768"/>
        <v>83929.8</v>
      </c>
      <c r="I766" s="24">
        <f t="shared" si="768"/>
        <v>0</v>
      </c>
      <c r="J766" s="24">
        <f t="shared" si="768"/>
        <v>0</v>
      </c>
      <c r="K766" s="24">
        <f t="shared" si="768"/>
        <v>0</v>
      </c>
      <c r="L766" s="42">
        <f t="shared" si="759"/>
        <v>83930</v>
      </c>
      <c r="M766" s="42">
        <f t="shared" si="760"/>
        <v>83929.8</v>
      </c>
      <c r="N766" s="42">
        <f t="shared" si="761"/>
        <v>83929.8</v>
      </c>
      <c r="O766" s="48">
        <f t="shared" si="768"/>
        <v>0</v>
      </c>
      <c r="P766" s="48">
        <f t="shared" si="768"/>
        <v>0</v>
      </c>
      <c r="Q766" s="48">
        <f t="shared" si="768"/>
        <v>0</v>
      </c>
      <c r="R766" s="45">
        <f t="shared" si="749"/>
        <v>83930</v>
      </c>
      <c r="S766" s="45">
        <f t="shared" si="750"/>
        <v>83929.8</v>
      </c>
      <c r="T766" s="45">
        <f t="shared" si="751"/>
        <v>83929.8</v>
      </c>
      <c r="U766" s="48">
        <f t="shared" si="768"/>
        <v>0</v>
      </c>
    </row>
    <row r="767" spans="1:22" ht="31.5" x14ac:dyDescent="0.25">
      <c r="A767" s="20" t="s">
        <v>193</v>
      </c>
      <c r="B767" s="20" t="s">
        <v>422</v>
      </c>
      <c r="C767" s="20"/>
      <c r="D767" s="20"/>
      <c r="E767" s="23" t="s">
        <v>731</v>
      </c>
      <c r="F767" s="24">
        <f>F768</f>
        <v>83930</v>
      </c>
      <c r="G767" s="24">
        <f t="shared" si="768"/>
        <v>83929.8</v>
      </c>
      <c r="H767" s="24">
        <f t="shared" si="768"/>
        <v>83929.8</v>
      </c>
      <c r="I767" s="24">
        <f t="shared" si="768"/>
        <v>0</v>
      </c>
      <c r="J767" s="24">
        <f t="shared" si="768"/>
        <v>0</v>
      </c>
      <c r="K767" s="24">
        <f t="shared" si="768"/>
        <v>0</v>
      </c>
      <c r="L767" s="42">
        <f t="shared" si="759"/>
        <v>83930</v>
      </c>
      <c r="M767" s="42">
        <f t="shared" si="760"/>
        <v>83929.8</v>
      </c>
      <c r="N767" s="42">
        <f t="shared" si="761"/>
        <v>83929.8</v>
      </c>
      <c r="O767" s="48">
        <f t="shared" si="768"/>
        <v>0</v>
      </c>
      <c r="P767" s="48">
        <f t="shared" si="768"/>
        <v>0</v>
      </c>
      <c r="Q767" s="48">
        <f t="shared" si="768"/>
        <v>0</v>
      </c>
      <c r="R767" s="45">
        <f t="shared" si="749"/>
        <v>83930</v>
      </c>
      <c r="S767" s="45">
        <f t="shared" si="750"/>
        <v>83929.8</v>
      </c>
      <c r="T767" s="45">
        <f t="shared" si="751"/>
        <v>83929.8</v>
      </c>
      <c r="U767" s="48">
        <f t="shared" si="768"/>
        <v>0</v>
      </c>
    </row>
    <row r="768" spans="1:22" ht="31.5" x14ac:dyDescent="0.25">
      <c r="A768" s="20" t="s">
        <v>193</v>
      </c>
      <c r="B768" s="20">
        <v>110</v>
      </c>
      <c r="C768" s="20" t="s">
        <v>58</v>
      </c>
      <c r="D768" s="20" t="s">
        <v>58</v>
      </c>
      <c r="E768" s="23" t="s">
        <v>767</v>
      </c>
      <c r="F768" s="24">
        <v>83930</v>
      </c>
      <c r="G768" s="24">
        <v>83929.8</v>
      </c>
      <c r="H768" s="24">
        <v>83929.8</v>
      </c>
      <c r="I768" s="24"/>
      <c r="J768" s="24"/>
      <c r="K768" s="24"/>
      <c r="L768" s="42">
        <f t="shared" si="759"/>
        <v>83930</v>
      </c>
      <c r="M768" s="42">
        <f t="shared" si="760"/>
        <v>83929.8</v>
      </c>
      <c r="N768" s="42">
        <f t="shared" si="761"/>
        <v>83929.8</v>
      </c>
      <c r="O768" s="48"/>
      <c r="P768" s="48"/>
      <c r="Q768" s="48"/>
      <c r="R768" s="45">
        <f t="shared" si="749"/>
        <v>83930</v>
      </c>
      <c r="S768" s="45">
        <f t="shared" si="750"/>
        <v>83929.8</v>
      </c>
      <c r="T768" s="45">
        <f t="shared" si="751"/>
        <v>83929.8</v>
      </c>
      <c r="U768" s="48"/>
    </row>
    <row r="769" spans="1:21" ht="31.5" x14ac:dyDescent="0.25">
      <c r="A769" s="20" t="s">
        <v>193</v>
      </c>
      <c r="B769" s="20" t="s">
        <v>6</v>
      </c>
      <c r="C769" s="20"/>
      <c r="D769" s="20"/>
      <c r="E769" s="23" t="s">
        <v>733</v>
      </c>
      <c r="F769" s="24">
        <f>F770</f>
        <v>35351.1</v>
      </c>
      <c r="G769" s="24">
        <f t="shared" ref="G769:U770" si="769">G770</f>
        <v>36029.69999999999</v>
      </c>
      <c r="H769" s="24">
        <f t="shared" si="769"/>
        <v>35994.69999999999</v>
      </c>
      <c r="I769" s="24">
        <f t="shared" si="769"/>
        <v>0</v>
      </c>
      <c r="J769" s="24">
        <f t="shared" si="769"/>
        <v>0</v>
      </c>
      <c r="K769" s="24">
        <f t="shared" si="769"/>
        <v>0</v>
      </c>
      <c r="L769" s="42">
        <f t="shared" si="759"/>
        <v>35351.1</v>
      </c>
      <c r="M769" s="42">
        <f t="shared" si="760"/>
        <v>36029.69999999999</v>
      </c>
      <c r="N769" s="42">
        <f t="shared" si="761"/>
        <v>35994.69999999999</v>
      </c>
      <c r="O769" s="48">
        <f t="shared" si="769"/>
        <v>0</v>
      </c>
      <c r="P769" s="48">
        <f t="shared" si="769"/>
        <v>0</v>
      </c>
      <c r="Q769" s="48">
        <f t="shared" si="769"/>
        <v>0</v>
      </c>
      <c r="R769" s="45">
        <f t="shared" si="749"/>
        <v>35351.1</v>
      </c>
      <c r="S769" s="45">
        <f t="shared" si="750"/>
        <v>36029.69999999999</v>
      </c>
      <c r="T769" s="45">
        <f t="shared" si="751"/>
        <v>35994.69999999999</v>
      </c>
      <c r="U769" s="48">
        <f t="shared" si="769"/>
        <v>0</v>
      </c>
    </row>
    <row r="770" spans="1:21" ht="47.25" x14ac:dyDescent="0.25">
      <c r="A770" s="20" t="s">
        <v>193</v>
      </c>
      <c r="B770" s="20" t="s">
        <v>167</v>
      </c>
      <c r="C770" s="20"/>
      <c r="D770" s="20"/>
      <c r="E770" s="23" t="s">
        <v>734</v>
      </c>
      <c r="F770" s="24">
        <f>F771</f>
        <v>35351.1</v>
      </c>
      <c r="G770" s="24">
        <f t="shared" si="769"/>
        <v>36029.69999999999</v>
      </c>
      <c r="H770" s="24">
        <f t="shared" si="769"/>
        <v>35994.69999999999</v>
      </c>
      <c r="I770" s="24">
        <f t="shared" si="769"/>
        <v>0</v>
      </c>
      <c r="J770" s="24">
        <f t="shared" si="769"/>
        <v>0</v>
      </c>
      <c r="K770" s="24">
        <f t="shared" si="769"/>
        <v>0</v>
      </c>
      <c r="L770" s="42">
        <f t="shared" si="759"/>
        <v>35351.1</v>
      </c>
      <c r="M770" s="42">
        <f t="shared" si="760"/>
        <v>36029.69999999999</v>
      </c>
      <c r="N770" s="42">
        <f t="shared" si="761"/>
        <v>35994.69999999999</v>
      </c>
      <c r="O770" s="48">
        <f t="shared" si="769"/>
        <v>0</v>
      </c>
      <c r="P770" s="48">
        <f t="shared" si="769"/>
        <v>0</v>
      </c>
      <c r="Q770" s="48">
        <f t="shared" si="769"/>
        <v>0</v>
      </c>
      <c r="R770" s="45">
        <f t="shared" si="749"/>
        <v>35351.1</v>
      </c>
      <c r="S770" s="45">
        <f t="shared" si="750"/>
        <v>36029.69999999999</v>
      </c>
      <c r="T770" s="45">
        <f t="shared" si="751"/>
        <v>35994.69999999999</v>
      </c>
      <c r="U770" s="48">
        <f t="shared" si="769"/>
        <v>0</v>
      </c>
    </row>
    <row r="771" spans="1:21" ht="31.5" x14ac:dyDescent="0.25">
      <c r="A771" s="20" t="s">
        <v>193</v>
      </c>
      <c r="B771" s="20">
        <v>240</v>
      </c>
      <c r="C771" s="20" t="s">
        <v>58</v>
      </c>
      <c r="D771" s="20" t="s">
        <v>58</v>
      </c>
      <c r="E771" s="23" t="s">
        <v>767</v>
      </c>
      <c r="F771" s="24">
        <v>35351.1</v>
      </c>
      <c r="G771" s="24">
        <v>36029.69999999999</v>
      </c>
      <c r="H771" s="24">
        <v>35994.69999999999</v>
      </c>
      <c r="I771" s="24"/>
      <c r="J771" s="24"/>
      <c r="K771" s="24"/>
      <c r="L771" s="42">
        <f t="shared" si="759"/>
        <v>35351.1</v>
      </c>
      <c r="M771" s="42">
        <f t="shared" si="760"/>
        <v>36029.69999999999</v>
      </c>
      <c r="N771" s="42">
        <f t="shared" si="761"/>
        <v>35994.69999999999</v>
      </c>
      <c r="O771" s="48"/>
      <c r="P771" s="48"/>
      <c r="Q771" s="48"/>
      <c r="R771" s="45">
        <f t="shared" si="749"/>
        <v>35351.1</v>
      </c>
      <c r="S771" s="45">
        <f t="shared" si="750"/>
        <v>36029.69999999999</v>
      </c>
      <c r="T771" s="45">
        <f t="shared" si="751"/>
        <v>35994.69999999999</v>
      </c>
      <c r="U771" s="48"/>
    </row>
    <row r="772" spans="1:21" x14ac:dyDescent="0.25">
      <c r="A772" s="20" t="s">
        <v>193</v>
      </c>
      <c r="B772" s="20" t="s">
        <v>7</v>
      </c>
      <c r="C772" s="20"/>
      <c r="D772" s="20"/>
      <c r="E772" s="23" t="s">
        <v>746</v>
      </c>
      <c r="F772" s="24">
        <f>F773</f>
        <v>7902.2</v>
      </c>
      <c r="G772" s="24">
        <f t="shared" ref="G772:U773" si="770">G773</f>
        <v>7893.2</v>
      </c>
      <c r="H772" s="24">
        <f t="shared" si="770"/>
        <v>7928.2</v>
      </c>
      <c r="I772" s="24">
        <f t="shared" si="770"/>
        <v>0</v>
      </c>
      <c r="J772" s="24">
        <f t="shared" si="770"/>
        <v>0</v>
      </c>
      <c r="K772" s="24">
        <f t="shared" si="770"/>
        <v>0</v>
      </c>
      <c r="L772" s="42">
        <f t="shared" si="759"/>
        <v>7902.2</v>
      </c>
      <c r="M772" s="42">
        <f t="shared" si="760"/>
        <v>7893.2</v>
      </c>
      <c r="N772" s="42">
        <f t="shared" si="761"/>
        <v>7928.2</v>
      </c>
      <c r="O772" s="48">
        <f t="shared" si="770"/>
        <v>0</v>
      </c>
      <c r="P772" s="48">
        <f t="shared" si="770"/>
        <v>0</v>
      </c>
      <c r="Q772" s="48">
        <f t="shared" si="770"/>
        <v>0</v>
      </c>
      <c r="R772" s="45">
        <f t="shared" si="749"/>
        <v>7902.2</v>
      </c>
      <c r="S772" s="45">
        <f t="shared" si="750"/>
        <v>7893.2</v>
      </c>
      <c r="T772" s="45">
        <f t="shared" si="751"/>
        <v>7928.2</v>
      </c>
      <c r="U772" s="48">
        <f t="shared" si="770"/>
        <v>0</v>
      </c>
    </row>
    <row r="773" spans="1:21" x14ac:dyDescent="0.25">
      <c r="A773" s="20" t="s">
        <v>193</v>
      </c>
      <c r="B773" s="20" t="s">
        <v>215</v>
      </c>
      <c r="C773" s="20"/>
      <c r="D773" s="20"/>
      <c r="E773" s="23" t="s">
        <v>749</v>
      </c>
      <c r="F773" s="24">
        <f>F774</f>
        <v>7902.2</v>
      </c>
      <c r="G773" s="24">
        <f t="shared" si="770"/>
        <v>7893.2</v>
      </c>
      <c r="H773" s="24">
        <f t="shared" si="770"/>
        <v>7928.2</v>
      </c>
      <c r="I773" s="24">
        <f t="shared" si="770"/>
        <v>0</v>
      </c>
      <c r="J773" s="24">
        <f t="shared" si="770"/>
        <v>0</v>
      </c>
      <c r="K773" s="24">
        <f t="shared" si="770"/>
        <v>0</v>
      </c>
      <c r="L773" s="42">
        <f t="shared" si="759"/>
        <v>7902.2</v>
      </c>
      <c r="M773" s="42">
        <f t="shared" si="760"/>
        <v>7893.2</v>
      </c>
      <c r="N773" s="42">
        <f t="shared" si="761"/>
        <v>7928.2</v>
      </c>
      <c r="O773" s="48">
        <f t="shared" si="770"/>
        <v>0</v>
      </c>
      <c r="P773" s="48">
        <f t="shared" si="770"/>
        <v>0</v>
      </c>
      <c r="Q773" s="48">
        <f t="shared" si="770"/>
        <v>0</v>
      </c>
      <c r="R773" s="45">
        <f t="shared" si="749"/>
        <v>7902.2</v>
      </c>
      <c r="S773" s="45">
        <f t="shared" si="750"/>
        <v>7893.2</v>
      </c>
      <c r="T773" s="45">
        <f t="shared" si="751"/>
        <v>7928.2</v>
      </c>
      <c r="U773" s="48">
        <f t="shared" si="770"/>
        <v>0</v>
      </c>
    </row>
    <row r="774" spans="1:21" ht="31.5" x14ac:dyDescent="0.25">
      <c r="A774" s="20" t="s">
        <v>193</v>
      </c>
      <c r="B774" s="20">
        <v>850</v>
      </c>
      <c r="C774" s="20" t="s">
        <v>58</v>
      </c>
      <c r="D774" s="20" t="s">
        <v>58</v>
      </c>
      <c r="E774" s="23" t="s">
        <v>767</v>
      </c>
      <c r="F774" s="24">
        <v>7902.2</v>
      </c>
      <c r="G774" s="24">
        <v>7893.2</v>
      </c>
      <c r="H774" s="24">
        <v>7928.2</v>
      </c>
      <c r="I774" s="24"/>
      <c r="J774" s="24"/>
      <c r="K774" s="24"/>
      <c r="L774" s="42">
        <f t="shared" si="759"/>
        <v>7902.2</v>
      </c>
      <c r="M774" s="42">
        <f t="shared" si="760"/>
        <v>7893.2</v>
      </c>
      <c r="N774" s="42">
        <f t="shared" si="761"/>
        <v>7928.2</v>
      </c>
      <c r="O774" s="48"/>
      <c r="P774" s="48"/>
      <c r="Q774" s="48"/>
      <c r="R774" s="45">
        <f t="shared" si="749"/>
        <v>7902.2</v>
      </c>
      <c r="S774" s="45">
        <f t="shared" si="750"/>
        <v>7893.2</v>
      </c>
      <c r="T774" s="45">
        <f t="shared" si="751"/>
        <v>7928.2</v>
      </c>
      <c r="U774" s="48"/>
    </row>
    <row r="775" spans="1:21" s="8" customFormat="1" ht="78.75" x14ac:dyDescent="0.25">
      <c r="A775" s="1" t="s">
        <v>205</v>
      </c>
      <c r="B775" s="1"/>
      <c r="C775" s="1"/>
      <c r="D775" s="1"/>
      <c r="E775" s="2" t="s">
        <v>797</v>
      </c>
      <c r="F775" s="3">
        <f>F776+F812</f>
        <v>509959.3</v>
      </c>
      <c r="G775" s="3">
        <f t="shared" ref="G775:K775" si="771">G776+G812</f>
        <v>385433.1</v>
      </c>
      <c r="H775" s="3">
        <f t="shared" si="771"/>
        <v>392291.69999999995</v>
      </c>
      <c r="I775" s="3">
        <f t="shared" si="771"/>
        <v>-773.3</v>
      </c>
      <c r="J775" s="3">
        <f t="shared" si="771"/>
        <v>-21213.8</v>
      </c>
      <c r="K775" s="3">
        <f t="shared" si="771"/>
        <v>-55596.9</v>
      </c>
      <c r="L775" s="42">
        <f t="shared" si="759"/>
        <v>509186</v>
      </c>
      <c r="M775" s="42">
        <f t="shared" si="760"/>
        <v>364219.3</v>
      </c>
      <c r="N775" s="42">
        <f t="shared" si="761"/>
        <v>336694.79999999993</v>
      </c>
      <c r="O775" s="50">
        <f t="shared" ref="O775:P775" si="772">O776+O812</f>
        <v>0</v>
      </c>
      <c r="P775" s="50">
        <f t="shared" si="772"/>
        <v>0</v>
      </c>
      <c r="Q775" s="50">
        <f t="shared" ref="Q775" si="773">Q776+Q812</f>
        <v>0</v>
      </c>
      <c r="R775" s="53">
        <f t="shared" si="749"/>
        <v>509186</v>
      </c>
      <c r="S775" s="45">
        <f t="shared" si="750"/>
        <v>364219.3</v>
      </c>
      <c r="T775" s="45">
        <f t="shared" si="751"/>
        <v>336694.79999999993</v>
      </c>
      <c r="U775" s="50">
        <f t="shared" ref="U775" si="774">U776+U812</f>
        <v>0</v>
      </c>
    </row>
    <row r="776" spans="1:21" s="28" customFormat="1" ht="31.5" x14ac:dyDescent="0.25">
      <c r="A776" s="25" t="s">
        <v>206</v>
      </c>
      <c r="B776" s="25"/>
      <c r="C776" s="25"/>
      <c r="D776" s="25"/>
      <c r="E776" s="26" t="s">
        <v>547</v>
      </c>
      <c r="F776" s="27">
        <f>F777+F784+F788+F792+F796+F800+F804+F808</f>
        <v>367249</v>
      </c>
      <c r="G776" s="27">
        <f t="shared" ref="G776:K776" si="775">G777+G784+G788+G792+G796+G800+G804+G808</f>
        <v>327992.89999999997</v>
      </c>
      <c r="H776" s="27">
        <f t="shared" si="775"/>
        <v>264862.99999999994</v>
      </c>
      <c r="I776" s="27">
        <f t="shared" si="775"/>
        <v>0</v>
      </c>
      <c r="J776" s="27">
        <f t="shared" si="775"/>
        <v>-20000</v>
      </c>
      <c r="K776" s="27">
        <f t="shared" si="775"/>
        <v>-54383.1</v>
      </c>
      <c r="L776" s="42">
        <f t="shared" si="759"/>
        <v>367249</v>
      </c>
      <c r="M776" s="42">
        <f t="shared" si="760"/>
        <v>307992.89999999997</v>
      </c>
      <c r="N776" s="42">
        <f t="shared" si="761"/>
        <v>210479.89999999994</v>
      </c>
      <c r="O776" s="49">
        <f t="shared" ref="O776:P776" si="776">O777+O784+O788+O792+O796+O800+O804+O808</f>
        <v>0</v>
      </c>
      <c r="P776" s="49">
        <f t="shared" si="776"/>
        <v>0</v>
      </c>
      <c r="Q776" s="49">
        <f t="shared" ref="Q776" si="777">Q777+Q784+Q788+Q792+Q796+Q800+Q804+Q808</f>
        <v>0</v>
      </c>
      <c r="R776" s="55">
        <f t="shared" si="749"/>
        <v>367249</v>
      </c>
      <c r="S776" s="45">
        <f t="shared" si="750"/>
        <v>307992.89999999997</v>
      </c>
      <c r="T776" s="45">
        <f t="shared" si="751"/>
        <v>210479.89999999994</v>
      </c>
      <c r="U776" s="49">
        <f t="shared" ref="U776" si="778">U777+U784+U788+U792+U796+U800+U804+U808</f>
        <v>0</v>
      </c>
    </row>
    <row r="777" spans="1:21" ht="31.5" x14ac:dyDescent="0.25">
      <c r="A777" s="20" t="s">
        <v>189</v>
      </c>
      <c r="B777" s="20"/>
      <c r="C777" s="20"/>
      <c r="D777" s="20"/>
      <c r="E777" s="23" t="s">
        <v>548</v>
      </c>
      <c r="F777" s="24">
        <f>F778+F781</f>
        <v>120293.1</v>
      </c>
      <c r="G777" s="24">
        <f t="shared" ref="G777:K777" si="779">G778+G781</f>
        <v>121724.2</v>
      </c>
      <c r="H777" s="24">
        <f t="shared" si="779"/>
        <v>121724.20000000001</v>
      </c>
      <c r="I777" s="24">
        <f t="shared" si="779"/>
        <v>0</v>
      </c>
      <c r="J777" s="24">
        <f t="shared" si="779"/>
        <v>0</v>
      </c>
      <c r="K777" s="24">
        <f t="shared" si="779"/>
        <v>0</v>
      </c>
      <c r="L777" s="42">
        <f t="shared" si="759"/>
        <v>120293.1</v>
      </c>
      <c r="M777" s="42">
        <f t="shared" si="760"/>
        <v>121724.2</v>
      </c>
      <c r="N777" s="42">
        <f t="shared" si="761"/>
        <v>121724.20000000001</v>
      </c>
      <c r="O777" s="48">
        <f t="shared" ref="O777:P777" si="780">O778+O781</f>
        <v>0</v>
      </c>
      <c r="P777" s="48">
        <f t="shared" si="780"/>
        <v>0</v>
      </c>
      <c r="Q777" s="48">
        <f t="shared" ref="Q777" si="781">Q778+Q781</f>
        <v>0</v>
      </c>
      <c r="R777" s="45">
        <f t="shared" si="749"/>
        <v>120293.1</v>
      </c>
      <c r="S777" s="45">
        <f t="shared" si="750"/>
        <v>121724.2</v>
      </c>
      <c r="T777" s="45">
        <f t="shared" si="751"/>
        <v>121724.20000000001</v>
      </c>
      <c r="U777" s="48">
        <f t="shared" ref="U777" si="782">U778+U781</f>
        <v>0</v>
      </c>
    </row>
    <row r="778" spans="1:21" ht="31.5" x14ac:dyDescent="0.25">
      <c r="A778" s="20" t="s">
        <v>189</v>
      </c>
      <c r="B778" s="20" t="s">
        <v>6</v>
      </c>
      <c r="C778" s="20"/>
      <c r="D778" s="20"/>
      <c r="E778" s="23" t="s">
        <v>733</v>
      </c>
      <c r="F778" s="24">
        <f>F779</f>
        <v>119044.1</v>
      </c>
      <c r="G778" s="24">
        <f t="shared" ref="G778:U779" si="783">G779</f>
        <v>120552.7</v>
      </c>
      <c r="H778" s="24">
        <f t="shared" si="783"/>
        <v>120714.80000000002</v>
      </c>
      <c r="I778" s="24">
        <f t="shared" si="783"/>
        <v>0</v>
      </c>
      <c r="J778" s="24">
        <f t="shared" si="783"/>
        <v>0</v>
      </c>
      <c r="K778" s="24">
        <f t="shared" si="783"/>
        <v>0</v>
      </c>
      <c r="L778" s="42">
        <f t="shared" si="759"/>
        <v>119044.1</v>
      </c>
      <c r="M778" s="42">
        <f t="shared" si="760"/>
        <v>120552.7</v>
      </c>
      <c r="N778" s="42">
        <f t="shared" si="761"/>
        <v>120714.80000000002</v>
      </c>
      <c r="O778" s="48">
        <f t="shared" si="783"/>
        <v>0</v>
      </c>
      <c r="P778" s="48">
        <f t="shared" si="783"/>
        <v>0</v>
      </c>
      <c r="Q778" s="48">
        <f t="shared" si="783"/>
        <v>0</v>
      </c>
      <c r="R778" s="45">
        <f t="shared" si="749"/>
        <v>119044.1</v>
      </c>
      <c r="S778" s="45">
        <f t="shared" si="750"/>
        <v>120552.7</v>
      </c>
      <c r="T778" s="45">
        <f t="shared" si="751"/>
        <v>120714.80000000002</v>
      </c>
      <c r="U778" s="48">
        <f t="shared" si="783"/>
        <v>0</v>
      </c>
    </row>
    <row r="779" spans="1:21" ht="47.25" x14ac:dyDescent="0.25">
      <c r="A779" s="20" t="s">
        <v>189</v>
      </c>
      <c r="B779" s="20" t="s">
        <v>167</v>
      </c>
      <c r="C779" s="20"/>
      <c r="D779" s="20"/>
      <c r="E779" s="23" t="s">
        <v>734</v>
      </c>
      <c r="F779" s="24">
        <f>F780</f>
        <v>119044.1</v>
      </c>
      <c r="G779" s="24">
        <f t="shared" si="783"/>
        <v>120552.7</v>
      </c>
      <c r="H779" s="24">
        <f t="shared" si="783"/>
        <v>120714.80000000002</v>
      </c>
      <c r="I779" s="24">
        <f t="shared" si="783"/>
        <v>0</v>
      </c>
      <c r="J779" s="24">
        <f t="shared" si="783"/>
        <v>0</v>
      </c>
      <c r="K779" s="24">
        <f t="shared" si="783"/>
        <v>0</v>
      </c>
      <c r="L779" s="42">
        <f t="shared" si="759"/>
        <v>119044.1</v>
      </c>
      <c r="M779" s="42">
        <f t="shared" si="760"/>
        <v>120552.7</v>
      </c>
      <c r="N779" s="42">
        <f t="shared" si="761"/>
        <v>120714.80000000002</v>
      </c>
      <c r="O779" s="48">
        <f t="shared" si="783"/>
        <v>0</v>
      </c>
      <c r="P779" s="48">
        <f t="shared" si="783"/>
        <v>0</v>
      </c>
      <c r="Q779" s="48">
        <f t="shared" si="783"/>
        <v>0</v>
      </c>
      <c r="R779" s="45">
        <f t="shared" si="749"/>
        <v>119044.1</v>
      </c>
      <c r="S779" s="45">
        <f t="shared" si="750"/>
        <v>120552.7</v>
      </c>
      <c r="T779" s="45">
        <f t="shared" si="751"/>
        <v>120714.80000000002</v>
      </c>
      <c r="U779" s="48">
        <f t="shared" si="783"/>
        <v>0</v>
      </c>
    </row>
    <row r="780" spans="1:21" x14ac:dyDescent="0.25">
      <c r="A780" s="20" t="s">
        <v>189</v>
      </c>
      <c r="B780" s="20">
        <v>240</v>
      </c>
      <c r="C780" s="20" t="s">
        <v>58</v>
      </c>
      <c r="D780" s="20" t="s">
        <v>57</v>
      </c>
      <c r="E780" s="23" t="s">
        <v>766</v>
      </c>
      <c r="F780" s="24">
        <v>119044.1</v>
      </c>
      <c r="G780" s="24">
        <v>120552.7</v>
      </c>
      <c r="H780" s="24">
        <v>120714.80000000002</v>
      </c>
      <c r="I780" s="24"/>
      <c r="J780" s="24"/>
      <c r="K780" s="24"/>
      <c r="L780" s="42">
        <f t="shared" si="759"/>
        <v>119044.1</v>
      </c>
      <c r="M780" s="42">
        <f t="shared" si="760"/>
        <v>120552.7</v>
      </c>
      <c r="N780" s="42">
        <f t="shared" si="761"/>
        <v>120714.80000000002</v>
      </c>
      <c r="O780" s="48"/>
      <c r="P780" s="48"/>
      <c r="Q780" s="48"/>
      <c r="R780" s="45">
        <f t="shared" si="749"/>
        <v>119044.1</v>
      </c>
      <c r="S780" s="45">
        <f t="shared" si="750"/>
        <v>120552.7</v>
      </c>
      <c r="T780" s="45">
        <f t="shared" si="751"/>
        <v>120714.80000000002</v>
      </c>
      <c r="U780" s="48"/>
    </row>
    <row r="781" spans="1:21" x14ac:dyDescent="0.25">
      <c r="A781" s="20" t="s">
        <v>189</v>
      </c>
      <c r="B781" s="20" t="s">
        <v>7</v>
      </c>
      <c r="C781" s="20"/>
      <c r="D781" s="20"/>
      <c r="E781" s="23" t="s">
        <v>746</v>
      </c>
      <c r="F781" s="24">
        <f>F782</f>
        <v>1249</v>
      </c>
      <c r="G781" s="24">
        <f t="shared" ref="G781:U782" si="784">G782</f>
        <v>1171.5</v>
      </c>
      <c r="H781" s="24">
        <f t="shared" si="784"/>
        <v>1009.4000000000001</v>
      </c>
      <c r="I781" s="24">
        <f t="shared" si="784"/>
        <v>0</v>
      </c>
      <c r="J781" s="24">
        <f t="shared" si="784"/>
        <v>0</v>
      </c>
      <c r="K781" s="24">
        <f t="shared" si="784"/>
        <v>0</v>
      </c>
      <c r="L781" s="42">
        <f t="shared" si="759"/>
        <v>1249</v>
      </c>
      <c r="M781" s="42">
        <f t="shared" si="760"/>
        <v>1171.5</v>
      </c>
      <c r="N781" s="42">
        <f t="shared" si="761"/>
        <v>1009.4000000000001</v>
      </c>
      <c r="O781" s="48">
        <f t="shared" si="784"/>
        <v>0</v>
      </c>
      <c r="P781" s="48">
        <f t="shared" si="784"/>
        <v>0</v>
      </c>
      <c r="Q781" s="48">
        <f t="shared" si="784"/>
        <v>0</v>
      </c>
      <c r="R781" s="45">
        <f t="shared" si="749"/>
        <v>1249</v>
      </c>
      <c r="S781" s="45">
        <f t="shared" si="750"/>
        <v>1171.5</v>
      </c>
      <c r="T781" s="45">
        <f t="shared" si="751"/>
        <v>1009.4000000000001</v>
      </c>
      <c r="U781" s="48">
        <f t="shared" si="784"/>
        <v>0</v>
      </c>
    </row>
    <row r="782" spans="1:21" x14ac:dyDescent="0.25">
      <c r="A782" s="20" t="s">
        <v>189</v>
      </c>
      <c r="B782" s="20" t="s">
        <v>215</v>
      </c>
      <c r="C782" s="20"/>
      <c r="D782" s="20"/>
      <c r="E782" s="23" t="s">
        <v>749</v>
      </c>
      <c r="F782" s="24">
        <f>F783</f>
        <v>1249</v>
      </c>
      <c r="G782" s="24">
        <f t="shared" si="784"/>
        <v>1171.5</v>
      </c>
      <c r="H782" s="24">
        <f t="shared" si="784"/>
        <v>1009.4000000000001</v>
      </c>
      <c r="I782" s="24">
        <f t="shared" si="784"/>
        <v>0</v>
      </c>
      <c r="J782" s="24">
        <f t="shared" si="784"/>
        <v>0</v>
      </c>
      <c r="K782" s="24">
        <f t="shared" si="784"/>
        <v>0</v>
      </c>
      <c r="L782" s="42">
        <f t="shared" si="759"/>
        <v>1249</v>
      </c>
      <c r="M782" s="42">
        <f t="shared" si="760"/>
        <v>1171.5</v>
      </c>
      <c r="N782" s="42">
        <f t="shared" si="761"/>
        <v>1009.4000000000001</v>
      </c>
      <c r="O782" s="48">
        <f t="shared" si="784"/>
        <v>0</v>
      </c>
      <c r="P782" s="48">
        <f t="shared" si="784"/>
        <v>0</v>
      </c>
      <c r="Q782" s="48">
        <f t="shared" si="784"/>
        <v>0</v>
      </c>
      <c r="R782" s="45">
        <f t="shared" si="749"/>
        <v>1249</v>
      </c>
      <c r="S782" s="45">
        <f t="shared" si="750"/>
        <v>1171.5</v>
      </c>
      <c r="T782" s="45">
        <f t="shared" si="751"/>
        <v>1009.4000000000001</v>
      </c>
      <c r="U782" s="48">
        <f t="shared" si="784"/>
        <v>0</v>
      </c>
    </row>
    <row r="783" spans="1:21" x14ac:dyDescent="0.25">
      <c r="A783" s="20" t="s">
        <v>189</v>
      </c>
      <c r="B783" s="20">
        <v>850</v>
      </c>
      <c r="C783" s="20" t="s">
        <v>58</v>
      </c>
      <c r="D783" s="20" t="s">
        <v>57</v>
      </c>
      <c r="E783" s="23" t="s">
        <v>766</v>
      </c>
      <c r="F783" s="24">
        <v>1249</v>
      </c>
      <c r="G783" s="24">
        <v>1171.5</v>
      </c>
      <c r="H783" s="24">
        <v>1009.4000000000001</v>
      </c>
      <c r="I783" s="24"/>
      <c r="J783" s="24"/>
      <c r="K783" s="24"/>
      <c r="L783" s="42">
        <f t="shared" si="759"/>
        <v>1249</v>
      </c>
      <c r="M783" s="42">
        <f t="shared" si="760"/>
        <v>1171.5</v>
      </c>
      <c r="N783" s="42">
        <f t="shared" si="761"/>
        <v>1009.4000000000001</v>
      </c>
      <c r="O783" s="48"/>
      <c r="P783" s="48"/>
      <c r="Q783" s="48"/>
      <c r="R783" s="45">
        <f t="shared" si="749"/>
        <v>1249</v>
      </c>
      <c r="S783" s="45">
        <f t="shared" si="750"/>
        <v>1171.5</v>
      </c>
      <c r="T783" s="45">
        <f t="shared" si="751"/>
        <v>1009.4000000000001</v>
      </c>
      <c r="U783" s="48"/>
    </row>
    <row r="784" spans="1:21" ht="31.5" x14ac:dyDescent="0.25">
      <c r="A784" s="20" t="s">
        <v>190</v>
      </c>
      <c r="B784" s="20"/>
      <c r="C784" s="20"/>
      <c r="D784" s="20"/>
      <c r="E784" s="23" t="s">
        <v>549</v>
      </c>
      <c r="F784" s="24">
        <f>F785</f>
        <v>25092.399999999998</v>
      </c>
      <c r="G784" s="24">
        <f t="shared" ref="G784:U786" si="785">G785</f>
        <v>25594.300000000003</v>
      </c>
      <c r="H784" s="24">
        <f t="shared" si="785"/>
        <v>25594.300000000003</v>
      </c>
      <c r="I784" s="24">
        <f t="shared" si="785"/>
        <v>0</v>
      </c>
      <c r="J784" s="24">
        <f t="shared" si="785"/>
        <v>0</v>
      </c>
      <c r="K784" s="24">
        <f t="shared" si="785"/>
        <v>0</v>
      </c>
      <c r="L784" s="42">
        <f t="shared" si="759"/>
        <v>25092.399999999998</v>
      </c>
      <c r="M784" s="42">
        <f t="shared" si="760"/>
        <v>25594.300000000003</v>
      </c>
      <c r="N784" s="42">
        <f t="shared" si="761"/>
        <v>25594.300000000003</v>
      </c>
      <c r="O784" s="48">
        <f t="shared" si="785"/>
        <v>0</v>
      </c>
      <c r="P784" s="48">
        <f t="shared" si="785"/>
        <v>0</v>
      </c>
      <c r="Q784" s="48">
        <f t="shared" si="785"/>
        <v>0</v>
      </c>
      <c r="R784" s="45">
        <f t="shared" si="749"/>
        <v>25092.399999999998</v>
      </c>
      <c r="S784" s="45">
        <f t="shared" si="750"/>
        <v>25594.300000000003</v>
      </c>
      <c r="T784" s="45">
        <f t="shared" si="751"/>
        <v>25594.300000000003</v>
      </c>
      <c r="U784" s="48">
        <f t="shared" si="785"/>
        <v>0</v>
      </c>
    </row>
    <row r="785" spans="1:21" ht="31.5" x14ac:dyDescent="0.25">
      <c r="A785" s="20" t="s">
        <v>190</v>
      </c>
      <c r="B785" s="20" t="s">
        <v>6</v>
      </c>
      <c r="C785" s="20"/>
      <c r="D785" s="20"/>
      <c r="E785" s="23" t="s">
        <v>733</v>
      </c>
      <c r="F785" s="24">
        <f>F786</f>
        <v>25092.399999999998</v>
      </c>
      <c r="G785" s="24">
        <f t="shared" si="785"/>
        <v>25594.300000000003</v>
      </c>
      <c r="H785" s="24">
        <f t="shared" si="785"/>
        <v>25594.300000000003</v>
      </c>
      <c r="I785" s="24">
        <f t="shared" si="785"/>
        <v>0</v>
      </c>
      <c r="J785" s="24">
        <f t="shared" si="785"/>
        <v>0</v>
      </c>
      <c r="K785" s="24">
        <f t="shared" si="785"/>
        <v>0</v>
      </c>
      <c r="L785" s="42">
        <f t="shared" si="759"/>
        <v>25092.399999999998</v>
      </c>
      <c r="M785" s="42">
        <f t="shared" si="760"/>
        <v>25594.300000000003</v>
      </c>
      <c r="N785" s="42">
        <f t="shared" si="761"/>
        <v>25594.300000000003</v>
      </c>
      <c r="O785" s="48">
        <f t="shared" si="785"/>
        <v>0</v>
      </c>
      <c r="P785" s="48">
        <f t="shared" si="785"/>
        <v>0</v>
      </c>
      <c r="Q785" s="48">
        <f t="shared" si="785"/>
        <v>0</v>
      </c>
      <c r="R785" s="45">
        <f t="shared" si="749"/>
        <v>25092.399999999998</v>
      </c>
      <c r="S785" s="45">
        <f t="shared" si="750"/>
        <v>25594.300000000003</v>
      </c>
      <c r="T785" s="45">
        <f t="shared" si="751"/>
        <v>25594.300000000003</v>
      </c>
      <c r="U785" s="48">
        <f t="shared" si="785"/>
        <v>0</v>
      </c>
    </row>
    <row r="786" spans="1:21" ht="47.25" x14ac:dyDescent="0.25">
      <c r="A786" s="20" t="s">
        <v>190</v>
      </c>
      <c r="B786" s="20" t="s">
        <v>167</v>
      </c>
      <c r="C786" s="20"/>
      <c r="D786" s="20"/>
      <c r="E786" s="23" t="s">
        <v>734</v>
      </c>
      <c r="F786" s="24">
        <f>F787</f>
        <v>25092.399999999998</v>
      </c>
      <c r="G786" s="24">
        <f t="shared" si="785"/>
        <v>25594.300000000003</v>
      </c>
      <c r="H786" s="24">
        <f t="shared" si="785"/>
        <v>25594.300000000003</v>
      </c>
      <c r="I786" s="24">
        <f t="shared" si="785"/>
        <v>0</v>
      </c>
      <c r="J786" s="24">
        <f t="shared" si="785"/>
        <v>0</v>
      </c>
      <c r="K786" s="24">
        <f t="shared" si="785"/>
        <v>0</v>
      </c>
      <c r="L786" s="42">
        <f t="shared" si="759"/>
        <v>25092.399999999998</v>
      </c>
      <c r="M786" s="42">
        <f t="shared" si="760"/>
        <v>25594.300000000003</v>
      </c>
      <c r="N786" s="42">
        <f t="shared" si="761"/>
        <v>25594.300000000003</v>
      </c>
      <c r="O786" s="48">
        <f t="shared" si="785"/>
        <v>0</v>
      </c>
      <c r="P786" s="48">
        <f t="shared" si="785"/>
        <v>0</v>
      </c>
      <c r="Q786" s="48">
        <f t="shared" si="785"/>
        <v>0</v>
      </c>
      <c r="R786" s="45">
        <f t="shared" si="749"/>
        <v>25092.399999999998</v>
      </c>
      <c r="S786" s="45">
        <f t="shared" si="750"/>
        <v>25594.300000000003</v>
      </c>
      <c r="T786" s="45">
        <f t="shared" si="751"/>
        <v>25594.300000000003</v>
      </c>
      <c r="U786" s="48">
        <f t="shared" si="785"/>
        <v>0</v>
      </c>
    </row>
    <row r="787" spans="1:21" x14ac:dyDescent="0.25">
      <c r="A787" s="20" t="s">
        <v>190</v>
      </c>
      <c r="B787" s="20">
        <v>240</v>
      </c>
      <c r="C787" s="20" t="s">
        <v>58</v>
      </c>
      <c r="D787" s="20" t="s">
        <v>57</v>
      </c>
      <c r="E787" s="23" t="s">
        <v>766</v>
      </c>
      <c r="F787" s="24">
        <v>25092.399999999998</v>
      </c>
      <c r="G787" s="24">
        <v>25594.300000000003</v>
      </c>
      <c r="H787" s="24">
        <v>25594.300000000003</v>
      </c>
      <c r="I787" s="24"/>
      <c r="J787" s="24"/>
      <c r="K787" s="24"/>
      <c r="L787" s="42">
        <f t="shared" si="759"/>
        <v>25092.399999999998</v>
      </c>
      <c r="M787" s="42">
        <f t="shared" si="760"/>
        <v>25594.300000000003</v>
      </c>
      <c r="N787" s="42">
        <f t="shared" si="761"/>
        <v>25594.300000000003</v>
      </c>
      <c r="O787" s="48"/>
      <c r="P787" s="48"/>
      <c r="Q787" s="48"/>
      <c r="R787" s="45">
        <f t="shared" si="749"/>
        <v>25092.399999999998</v>
      </c>
      <c r="S787" s="45">
        <f t="shared" si="750"/>
        <v>25594.300000000003</v>
      </c>
      <c r="T787" s="45">
        <f t="shared" si="751"/>
        <v>25594.300000000003</v>
      </c>
      <c r="U787" s="48"/>
    </row>
    <row r="788" spans="1:21" x14ac:dyDescent="0.25">
      <c r="A788" s="20" t="s">
        <v>191</v>
      </c>
      <c r="B788" s="20"/>
      <c r="C788" s="20"/>
      <c r="D788" s="20"/>
      <c r="E788" s="23" t="s">
        <v>550</v>
      </c>
      <c r="F788" s="24">
        <f>F789</f>
        <v>4490.6000000000004</v>
      </c>
      <c r="G788" s="24">
        <f t="shared" ref="G788:U790" si="786">G789</f>
        <v>4580.3999999999996</v>
      </c>
      <c r="H788" s="24">
        <f t="shared" si="786"/>
        <v>4580.3</v>
      </c>
      <c r="I788" s="24">
        <f t="shared" si="786"/>
        <v>0</v>
      </c>
      <c r="J788" s="24">
        <f t="shared" si="786"/>
        <v>0</v>
      </c>
      <c r="K788" s="24">
        <f t="shared" si="786"/>
        <v>0</v>
      </c>
      <c r="L788" s="42">
        <f t="shared" si="759"/>
        <v>4490.6000000000004</v>
      </c>
      <c r="M788" s="42">
        <f t="shared" si="760"/>
        <v>4580.3999999999996</v>
      </c>
      <c r="N788" s="42">
        <f t="shared" si="761"/>
        <v>4580.3</v>
      </c>
      <c r="O788" s="48">
        <f t="shared" si="786"/>
        <v>0</v>
      </c>
      <c r="P788" s="48">
        <f t="shared" si="786"/>
        <v>0</v>
      </c>
      <c r="Q788" s="48">
        <f t="shared" si="786"/>
        <v>0</v>
      </c>
      <c r="R788" s="45">
        <f t="shared" si="749"/>
        <v>4490.6000000000004</v>
      </c>
      <c r="S788" s="45">
        <f t="shared" si="750"/>
        <v>4580.3999999999996</v>
      </c>
      <c r="T788" s="45">
        <f t="shared" si="751"/>
        <v>4580.3</v>
      </c>
      <c r="U788" s="48">
        <f t="shared" si="786"/>
        <v>0</v>
      </c>
    </row>
    <row r="789" spans="1:21" ht="31.5" x14ac:dyDescent="0.25">
      <c r="A789" s="20" t="s">
        <v>191</v>
      </c>
      <c r="B789" s="20" t="s">
        <v>6</v>
      </c>
      <c r="C789" s="20"/>
      <c r="D789" s="20"/>
      <c r="E789" s="23" t="s">
        <v>733</v>
      </c>
      <c r="F789" s="24">
        <f>F790</f>
        <v>4490.6000000000004</v>
      </c>
      <c r="G789" s="24">
        <f t="shared" si="786"/>
        <v>4580.3999999999996</v>
      </c>
      <c r="H789" s="24">
        <f t="shared" si="786"/>
        <v>4580.3</v>
      </c>
      <c r="I789" s="24">
        <f t="shared" si="786"/>
        <v>0</v>
      </c>
      <c r="J789" s="24">
        <f t="shared" si="786"/>
        <v>0</v>
      </c>
      <c r="K789" s="24">
        <f t="shared" si="786"/>
        <v>0</v>
      </c>
      <c r="L789" s="42">
        <f t="shared" si="759"/>
        <v>4490.6000000000004</v>
      </c>
      <c r="M789" s="42">
        <f t="shared" si="760"/>
        <v>4580.3999999999996</v>
      </c>
      <c r="N789" s="42">
        <f t="shared" si="761"/>
        <v>4580.3</v>
      </c>
      <c r="O789" s="48">
        <f t="shared" si="786"/>
        <v>0</v>
      </c>
      <c r="P789" s="48">
        <f t="shared" si="786"/>
        <v>0</v>
      </c>
      <c r="Q789" s="48">
        <f t="shared" si="786"/>
        <v>0</v>
      </c>
      <c r="R789" s="45">
        <f t="shared" si="749"/>
        <v>4490.6000000000004</v>
      </c>
      <c r="S789" s="45">
        <f t="shared" si="750"/>
        <v>4580.3999999999996</v>
      </c>
      <c r="T789" s="45">
        <f t="shared" si="751"/>
        <v>4580.3</v>
      </c>
      <c r="U789" s="48">
        <f t="shared" si="786"/>
        <v>0</v>
      </c>
    </row>
    <row r="790" spans="1:21" ht="47.25" x14ac:dyDescent="0.25">
      <c r="A790" s="20" t="s">
        <v>191</v>
      </c>
      <c r="B790" s="20" t="s">
        <v>167</v>
      </c>
      <c r="C790" s="20"/>
      <c r="D790" s="20"/>
      <c r="E790" s="23" t="s">
        <v>734</v>
      </c>
      <c r="F790" s="24">
        <f>F791</f>
        <v>4490.6000000000004</v>
      </c>
      <c r="G790" s="24">
        <f t="shared" si="786"/>
        <v>4580.3999999999996</v>
      </c>
      <c r="H790" s="24">
        <f t="shared" si="786"/>
        <v>4580.3</v>
      </c>
      <c r="I790" s="24">
        <f t="shared" si="786"/>
        <v>0</v>
      </c>
      <c r="J790" s="24">
        <f t="shared" si="786"/>
        <v>0</v>
      </c>
      <c r="K790" s="24">
        <f t="shared" si="786"/>
        <v>0</v>
      </c>
      <c r="L790" s="42">
        <f t="shared" si="759"/>
        <v>4490.6000000000004</v>
      </c>
      <c r="M790" s="42">
        <f t="shared" si="760"/>
        <v>4580.3999999999996</v>
      </c>
      <c r="N790" s="42">
        <f t="shared" si="761"/>
        <v>4580.3</v>
      </c>
      <c r="O790" s="48">
        <f t="shared" si="786"/>
        <v>0</v>
      </c>
      <c r="P790" s="48">
        <f t="shared" si="786"/>
        <v>0</v>
      </c>
      <c r="Q790" s="48">
        <f t="shared" si="786"/>
        <v>0</v>
      </c>
      <c r="R790" s="45">
        <f t="shared" si="749"/>
        <v>4490.6000000000004</v>
      </c>
      <c r="S790" s="45">
        <f t="shared" si="750"/>
        <v>4580.3999999999996</v>
      </c>
      <c r="T790" s="45">
        <f t="shared" si="751"/>
        <v>4580.3</v>
      </c>
      <c r="U790" s="48">
        <f t="shared" si="786"/>
        <v>0</v>
      </c>
    </row>
    <row r="791" spans="1:21" x14ac:dyDescent="0.25">
      <c r="A791" s="20" t="s">
        <v>191</v>
      </c>
      <c r="B791" s="20">
        <v>240</v>
      </c>
      <c r="C791" s="20" t="s">
        <v>58</v>
      </c>
      <c r="D791" s="20" t="s">
        <v>57</v>
      </c>
      <c r="E791" s="23" t="s">
        <v>766</v>
      </c>
      <c r="F791" s="24">
        <v>4490.6000000000004</v>
      </c>
      <c r="G791" s="24">
        <v>4580.3999999999996</v>
      </c>
      <c r="H791" s="24">
        <v>4580.3</v>
      </c>
      <c r="I791" s="24"/>
      <c r="J791" s="24"/>
      <c r="K791" s="24"/>
      <c r="L791" s="42">
        <f t="shared" si="759"/>
        <v>4490.6000000000004</v>
      </c>
      <c r="M791" s="42">
        <f t="shared" si="760"/>
        <v>4580.3999999999996</v>
      </c>
      <c r="N791" s="42">
        <f t="shared" si="761"/>
        <v>4580.3</v>
      </c>
      <c r="O791" s="48"/>
      <c r="P791" s="48"/>
      <c r="Q791" s="48"/>
      <c r="R791" s="45">
        <f t="shared" si="749"/>
        <v>4490.6000000000004</v>
      </c>
      <c r="S791" s="45">
        <f t="shared" si="750"/>
        <v>4580.3999999999996</v>
      </c>
      <c r="T791" s="45">
        <f t="shared" si="751"/>
        <v>4580.3</v>
      </c>
      <c r="U791" s="48"/>
    </row>
    <row r="792" spans="1:21" ht="31.5" x14ac:dyDescent="0.25">
      <c r="A792" s="20" t="s">
        <v>273</v>
      </c>
      <c r="B792" s="20"/>
      <c r="C792" s="20"/>
      <c r="D792" s="20"/>
      <c r="E792" s="23" t="s">
        <v>551</v>
      </c>
      <c r="F792" s="24">
        <f>F793</f>
        <v>10175.799999999999</v>
      </c>
      <c r="G792" s="24">
        <f t="shared" ref="G792:U794" si="787">G793</f>
        <v>17175.8</v>
      </c>
      <c r="H792" s="24">
        <f t="shared" si="787"/>
        <v>17708.3</v>
      </c>
      <c r="I792" s="24">
        <f t="shared" si="787"/>
        <v>0</v>
      </c>
      <c r="J792" s="24">
        <f t="shared" si="787"/>
        <v>0</v>
      </c>
      <c r="K792" s="24">
        <f t="shared" si="787"/>
        <v>0</v>
      </c>
      <c r="L792" s="42">
        <f t="shared" si="759"/>
        <v>10175.799999999999</v>
      </c>
      <c r="M792" s="42">
        <f t="shared" si="760"/>
        <v>17175.8</v>
      </c>
      <c r="N792" s="42">
        <f t="shared" si="761"/>
        <v>17708.3</v>
      </c>
      <c r="O792" s="48">
        <f t="shared" si="787"/>
        <v>0</v>
      </c>
      <c r="P792" s="48">
        <f t="shared" si="787"/>
        <v>0</v>
      </c>
      <c r="Q792" s="48">
        <f t="shared" si="787"/>
        <v>0</v>
      </c>
      <c r="R792" s="45">
        <f t="shared" si="749"/>
        <v>10175.799999999999</v>
      </c>
      <c r="S792" s="45">
        <f t="shared" si="750"/>
        <v>17175.8</v>
      </c>
      <c r="T792" s="45">
        <f t="shared" si="751"/>
        <v>17708.3</v>
      </c>
      <c r="U792" s="48">
        <f t="shared" si="787"/>
        <v>0</v>
      </c>
    </row>
    <row r="793" spans="1:21" ht="31.5" x14ac:dyDescent="0.25">
      <c r="A793" s="20" t="s">
        <v>273</v>
      </c>
      <c r="B793" s="20" t="s">
        <v>6</v>
      </c>
      <c r="C793" s="20"/>
      <c r="D793" s="20"/>
      <c r="E793" s="23" t="s">
        <v>733</v>
      </c>
      <c r="F793" s="24">
        <f>F794</f>
        <v>10175.799999999999</v>
      </c>
      <c r="G793" s="24">
        <f t="shared" si="787"/>
        <v>17175.8</v>
      </c>
      <c r="H793" s="24">
        <f t="shared" si="787"/>
        <v>17708.3</v>
      </c>
      <c r="I793" s="24">
        <f t="shared" si="787"/>
        <v>0</v>
      </c>
      <c r="J793" s="24">
        <f t="shared" si="787"/>
        <v>0</v>
      </c>
      <c r="K793" s="24">
        <f t="shared" si="787"/>
        <v>0</v>
      </c>
      <c r="L793" s="42">
        <f t="shared" si="759"/>
        <v>10175.799999999999</v>
      </c>
      <c r="M793" s="42">
        <f t="shared" si="760"/>
        <v>17175.8</v>
      </c>
      <c r="N793" s="42">
        <f t="shared" si="761"/>
        <v>17708.3</v>
      </c>
      <c r="O793" s="48">
        <f t="shared" si="787"/>
        <v>0</v>
      </c>
      <c r="P793" s="48">
        <f t="shared" si="787"/>
        <v>0</v>
      </c>
      <c r="Q793" s="48">
        <f t="shared" si="787"/>
        <v>0</v>
      </c>
      <c r="R793" s="45">
        <f t="shared" si="749"/>
        <v>10175.799999999999</v>
      </c>
      <c r="S793" s="45">
        <f t="shared" si="750"/>
        <v>17175.8</v>
      </c>
      <c r="T793" s="45">
        <f t="shared" si="751"/>
        <v>17708.3</v>
      </c>
      <c r="U793" s="48">
        <f t="shared" si="787"/>
        <v>0</v>
      </c>
    </row>
    <row r="794" spans="1:21" ht="47.25" x14ac:dyDescent="0.25">
      <c r="A794" s="20" t="s">
        <v>273</v>
      </c>
      <c r="B794" s="20" t="s">
        <v>167</v>
      </c>
      <c r="C794" s="20"/>
      <c r="D794" s="20"/>
      <c r="E794" s="23" t="s">
        <v>734</v>
      </c>
      <c r="F794" s="24">
        <f>F795</f>
        <v>10175.799999999999</v>
      </c>
      <c r="G794" s="24">
        <f t="shared" si="787"/>
        <v>17175.8</v>
      </c>
      <c r="H794" s="24">
        <f t="shared" si="787"/>
        <v>17708.3</v>
      </c>
      <c r="I794" s="24">
        <f t="shared" si="787"/>
        <v>0</v>
      </c>
      <c r="J794" s="24">
        <f t="shared" si="787"/>
        <v>0</v>
      </c>
      <c r="K794" s="24">
        <f t="shared" si="787"/>
        <v>0</v>
      </c>
      <c r="L794" s="42">
        <f t="shared" si="759"/>
        <v>10175.799999999999</v>
      </c>
      <c r="M794" s="42">
        <f t="shared" si="760"/>
        <v>17175.8</v>
      </c>
      <c r="N794" s="42">
        <f t="shared" si="761"/>
        <v>17708.3</v>
      </c>
      <c r="O794" s="48">
        <f t="shared" si="787"/>
        <v>0</v>
      </c>
      <c r="P794" s="48">
        <f t="shared" si="787"/>
        <v>0</v>
      </c>
      <c r="Q794" s="48">
        <f t="shared" si="787"/>
        <v>0</v>
      </c>
      <c r="R794" s="45">
        <f t="shared" si="749"/>
        <v>10175.799999999999</v>
      </c>
      <c r="S794" s="45">
        <f t="shared" si="750"/>
        <v>17175.8</v>
      </c>
      <c r="T794" s="45">
        <f t="shared" si="751"/>
        <v>17708.3</v>
      </c>
      <c r="U794" s="48">
        <f t="shared" si="787"/>
        <v>0</v>
      </c>
    </row>
    <row r="795" spans="1:21" x14ac:dyDescent="0.25">
      <c r="A795" s="20" t="s">
        <v>273</v>
      </c>
      <c r="B795" s="20">
        <v>240</v>
      </c>
      <c r="C795" s="20" t="s">
        <v>58</v>
      </c>
      <c r="D795" s="20" t="s">
        <v>57</v>
      </c>
      <c r="E795" s="23" t="s">
        <v>766</v>
      </c>
      <c r="F795" s="24">
        <v>10175.799999999999</v>
      </c>
      <c r="G795" s="24">
        <v>17175.8</v>
      </c>
      <c r="H795" s="24">
        <v>17708.3</v>
      </c>
      <c r="I795" s="24"/>
      <c r="J795" s="24"/>
      <c r="K795" s="24"/>
      <c r="L795" s="42">
        <f t="shared" si="759"/>
        <v>10175.799999999999</v>
      </c>
      <c r="M795" s="42">
        <f t="shared" si="760"/>
        <v>17175.8</v>
      </c>
      <c r="N795" s="42">
        <f t="shared" si="761"/>
        <v>17708.3</v>
      </c>
      <c r="O795" s="48"/>
      <c r="P795" s="48"/>
      <c r="Q795" s="48"/>
      <c r="R795" s="45">
        <f t="shared" ref="R795:R858" si="788">L795+O795</f>
        <v>10175.799999999999</v>
      </c>
      <c r="S795" s="45">
        <f t="shared" ref="S795:S858" si="789">M795+P795</f>
        <v>17175.8</v>
      </c>
      <c r="T795" s="45">
        <f t="shared" ref="T795:T858" si="790">N795+Q795</f>
        <v>17708.3</v>
      </c>
      <c r="U795" s="48"/>
    </row>
    <row r="796" spans="1:21" ht="31.5" x14ac:dyDescent="0.25">
      <c r="A796" s="20" t="s">
        <v>182</v>
      </c>
      <c r="B796" s="20"/>
      <c r="C796" s="20"/>
      <c r="D796" s="20"/>
      <c r="E796" s="23" t="s">
        <v>552</v>
      </c>
      <c r="F796" s="24">
        <f>F797</f>
        <v>34419.999999999993</v>
      </c>
      <c r="G796" s="24">
        <f t="shared" ref="G796:U798" si="791">G797</f>
        <v>35108.400000000001</v>
      </c>
      <c r="H796" s="24">
        <f t="shared" si="791"/>
        <v>35108.399999999994</v>
      </c>
      <c r="I796" s="24">
        <f t="shared" si="791"/>
        <v>0</v>
      </c>
      <c r="J796" s="24">
        <f t="shared" si="791"/>
        <v>0</v>
      </c>
      <c r="K796" s="24">
        <f t="shared" si="791"/>
        <v>0</v>
      </c>
      <c r="L796" s="42">
        <f t="shared" si="759"/>
        <v>34419.999999999993</v>
      </c>
      <c r="M796" s="42">
        <f t="shared" si="760"/>
        <v>35108.400000000001</v>
      </c>
      <c r="N796" s="42">
        <f t="shared" si="761"/>
        <v>35108.399999999994</v>
      </c>
      <c r="O796" s="48">
        <f t="shared" si="791"/>
        <v>0</v>
      </c>
      <c r="P796" s="48">
        <f t="shared" si="791"/>
        <v>0</v>
      </c>
      <c r="Q796" s="48">
        <f t="shared" si="791"/>
        <v>0</v>
      </c>
      <c r="R796" s="45">
        <f t="shared" si="788"/>
        <v>34419.999999999993</v>
      </c>
      <c r="S796" s="45">
        <f t="shared" si="789"/>
        <v>35108.400000000001</v>
      </c>
      <c r="T796" s="45">
        <f t="shared" si="790"/>
        <v>35108.399999999994</v>
      </c>
      <c r="U796" s="48">
        <f t="shared" si="791"/>
        <v>0</v>
      </c>
    </row>
    <row r="797" spans="1:21" ht="31.5" x14ac:dyDescent="0.25">
      <c r="A797" s="20" t="s">
        <v>182</v>
      </c>
      <c r="B797" s="20" t="s">
        <v>6</v>
      </c>
      <c r="C797" s="20"/>
      <c r="D797" s="20"/>
      <c r="E797" s="23" t="s">
        <v>733</v>
      </c>
      <c r="F797" s="24">
        <f>F798</f>
        <v>34419.999999999993</v>
      </c>
      <c r="G797" s="24">
        <f t="shared" si="791"/>
        <v>35108.400000000001</v>
      </c>
      <c r="H797" s="24">
        <f t="shared" si="791"/>
        <v>35108.399999999994</v>
      </c>
      <c r="I797" s="24">
        <f t="shared" si="791"/>
        <v>0</v>
      </c>
      <c r="J797" s="24">
        <f t="shared" si="791"/>
        <v>0</v>
      </c>
      <c r="K797" s="24">
        <f t="shared" si="791"/>
        <v>0</v>
      </c>
      <c r="L797" s="42">
        <f t="shared" si="759"/>
        <v>34419.999999999993</v>
      </c>
      <c r="M797" s="42">
        <f t="shared" si="760"/>
        <v>35108.400000000001</v>
      </c>
      <c r="N797" s="42">
        <f t="shared" si="761"/>
        <v>35108.399999999994</v>
      </c>
      <c r="O797" s="48">
        <f t="shared" si="791"/>
        <v>0</v>
      </c>
      <c r="P797" s="48">
        <f t="shared" si="791"/>
        <v>0</v>
      </c>
      <c r="Q797" s="48">
        <f t="shared" si="791"/>
        <v>0</v>
      </c>
      <c r="R797" s="45">
        <f t="shared" si="788"/>
        <v>34419.999999999993</v>
      </c>
      <c r="S797" s="45">
        <f t="shared" si="789"/>
        <v>35108.400000000001</v>
      </c>
      <c r="T797" s="45">
        <f t="shared" si="790"/>
        <v>35108.399999999994</v>
      </c>
      <c r="U797" s="48">
        <f t="shared" si="791"/>
        <v>0</v>
      </c>
    </row>
    <row r="798" spans="1:21" ht="47.25" x14ac:dyDescent="0.25">
      <c r="A798" s="20" t="s">
        <v>182</v>
      </c>
      <c r="B798" s="20" t="s">
        <v>167</v>
      </c>
      <c r="C798" s="20"/>
      <c r="D798" s="20"/>
      <c r="E798" s="23" t="s">
        <v>734</v>
      </c>
      <c r="F798" s="24">
        <f>F799</f>
        <v>34419.999999999993</v>
      </c>
      <c r="G798" s="24">
        <f t="shared" si="791"/>
        <v>35108.400000000001</v>
      </c>
      <c r="H798" s="24">
        <f t="shared" si="791"/>
        <v>35108.399999999994</v>
      </c>
      <c r="I798" s="24">
        <f t="shared" si="791"/>
        <v>0</v>
      </c>
      <c r="J798" s="24">
        <f t="shared" si="791"/>
        <v>0</v>
      </c>
      <c r="K798" s="24">
        <f t="shared" si="791"/>
        <v>0</v>
      </c>
      <c r="L798" s="42">
        <f t="shared" si="759"/>
        <v>34419.999999999993</v>
      </c>
      <c r="M798" s="42">
        <f t="shared" si="760"/>
        <v>35108.400000000001</v>
      </c>
      <c r="N798" s="42">
        <f t="shared" si="761"/>
        <v>35108.399999999994</v>
      </c>
      <c r="O798" s="48">
        <f t="shared" si="791"/>
        <v>0</v>
      </c>
      <c r="P798" s="48">
        <f t="shared" si="791"/>
        <v>0</v>
      </c>
      <c r="Q798" s="48">
        <f t="shared" si="791"/>
        <v>0</v>
      </c>
      <c r="R798" s="45">
        <f t="shared" si="788"/>
        <v>34419.999999999993</v>
      </c>
      <c r="S798" s="45">
        <f t="shared" si="789"/>
        <v>35108.400000000001</v>
      </c>
      <c r="T798" s="45">
        <f t="shared" si="790"/>
        <v>35108.399999999994</v>
      </c>
      <c r="U798" s="48">
        <f t="shared" si="791"/>
        <v>0</v>
      </c>
    </row>
    <row r="799" spans="1:21" x14ac:dyDescent="0.25">
      <c r="A799" s="20" t="s">
        <v>182</v>
      </c>
      <c r="B799" s="20">
        <v>240</v>
      </c>
      <c r="C799" s="20" t="s">
        <v>44</v>
      </c>
      <c r="D799" s="20" t="s">
        <v>71</v>
      </c>
      <c r="E799" s="23" t="s">
        <v>762</v>
      </c>
      <c r="F799" s="24">
        <v>34419.999999999993</v>
      </c>
      <c r="G799" s="24">
        <v>35108.400000000001</v>
      </c>
      <c r="H799" s="24">
        <v>35108.399999999994</v>
      </c>
      <c r="I799" s="24"/>
      <c r="J799" s="24"/>
      <c r="K799" s="24"/>
      <c r="L799" s="42">
        <f t="shared" si="759"/>
        <v>34419.999999999993</v>
      </c>
      <c r="M799" s="42">
        <f t="shared" si="760"/>
        <v>35108.400000000001</v>
      </c>
      <c r="N799" s="42">
        <f t="shared" si="761"/>
        <v>35108.399999999994</v>
      </c>
      <c r="O799" s="48"/>
      <c r="P799" s="48"/>
      <c r="Q799" s="48"/>
      <c r="R799" s="45">
        <f t="shared" si="788"/>
        <v>34419.999999999993</v>
      </c>
      <c r="S799" s="45">
        <f t="shared" si="789"/>
        <v>35108.400000000001</v>
      </c>
      <c r="T799" s="45">
        <f t="shared" si="790"/>
        <v>35108.399999999994</v>
      </c>
      <c r="U799" s="48"/>
    </row>
    <row r="800" spans="1:21" ht="31.5" x14ac:dyDescent="0.25">
      <c r="A800" s="20" t="s">
        <v>185</v>
      </c>
      <c r="B800" s="20"/>
      <c r="C800" s="20"/>
      <c r="D800" s="20"/>
      <c r="E800" s="23" t="s">
        <v>553</v>
      </c>
      <c r="F800" s="24">
        <f>F801</f>
        <v>5175.8</v>
      </c>
      <c r="G800" s="24">
        <f t="shared" ref="G800:U802" si="792">G801</f>
        <v>5764.4</v>
      </c>
      <c r="H800" s="24">
        <f t="shared" si="792"/>
        <v>5764.4</v>
      </c>
      <c r="I800" s="24">
        <f t="shared" si="792"/>
        <v>0</v>
      </c>
      <c r="J800" s="24">
        <f t="shared" si="792"/>
        <v>0</v>
      </c>
      <c r="K800" s="24">
        <f t="shared" si="792"/>
        <v>0</v>
      </c>
      <c r="L800" s="42">
        <f t="shared" si="759"/>
        <v>5175.8</v>
      </c>
      <c r="M800" s="42">
        <f t="shared" si="760"/>
        <v>5764.4</v>
      </c>
      <c r="N800" s="42">
        <f t="shared" si="761"/>
        <v>5764.4</v>
      </c>
      <c r="O800" s="48">
        <f t="shared" si="792"/>
        <v>0</v>
      </c>
      <c r="P800" s="48">
        <f t="shared" si="792"/>
        <v>0</v>
      </c>
      <c r="Q800" s="48">
        <f t="shared" si="792"/>
        <v>0</v>
      </c>
      <c r="R800" s="45">
        <f t="shared" si="788"/>
        <v>5175.8</v>
      </c>
      <c r="S800" s="45">
        <f t="shared" si="789"/>
        <v>5764.4</v>
      </c>
      <c r="T800" s="45">
        <f t="shared" si="790"/>
        <v>5764.4</v>
      </c>
      <c r="U800" s="48">
        <f t="shared" si="792"/>
        <v>0</v>
      </c>
    </row>
    <row r="801" spans="1:22" ht="31.5" x14ac:dyDescent="0.25">
      <c r="A801" s="20" t="s">
        <v>185</v>
      </c>
      <c r="B801" s="20" t="s">
        <v>6</v>
      </c>
      <c r="C801" s="20"/>
      <c r="D801" s="20"/>
      <c r="E801" s="23" t="s">
        <v>733</v>
      </c>
      <c r="F801" s="24">
        <f>F802</f>
        <v>5175.8</v>
      </c>
      <c r="G801" s="24">
        <f t="shared" si="792"/>
        <v>5764.4</v>
      </c>
      <c r="H801" s="24">
        <f t="shared" si="792"/>
        <v>5764.4</v>
      </c>
      <c r="I801" s="24">
        <f t="shared" si="792"/>
        <v>0</v>
      </c>
      <c r="J801" s="24">
        <f t="shared" si="792"/>
        <v>0</v>
      </c>
      <c r="K801" s="24">
        <f t="shared" si="792"/>
        <v>0</v>
      </c>
      <c r="L801" s="42">
        <f t="shared" si="759"/>
        <v>5175.8</v>
      </c>
      <c r="M801" s="42">
        <f t="shared" si="760"/>
        <v>5764.4</v>
      </c>
      <c r="N801" s="42">
        <f t="shared" si="761"/>
        <v>5764.4</v>
      </c>
      <c r="O801" s="48">
        <f t="shared" si="792"/>
        <v>0</v>
      </c>
      <c r="P801" s="48">
        <f t="shared" si="792"/>
        <v>0</v>
      </c>
      <c r="Q801" s="48">
        <f t="shared" si="792"/>
        <v>0</v>
      </c>
      <c r="R801" s="45">
        <f t="shared" si="788"/>
        <v>5175.8</v>
      </c>
      <c r="S801" s="45">
        <f t="shared" si="789"/>
        <v>5764.4</v>
      </c>
      <c r="T801" s="45">
        <f t="shared" si="790"/>
        <v>5764.4</v>
      </c>
      <c r="U801" s="48">
        <f t="shared" si="792"/>
        <v>0</v>
      </c>
    </row>
    <row r="802" spans="1:22" ht="47.25" x14ac:dyDescent="0.25">
      <c r="A802" s="20" t="s">
        <v>185</v>
      </c>
      <c r="B802" s="20" t="s">
        <v>167</v>
      </c>
      <c r="C802" s="20"/>
      <c r="D802" s="20"/>
      <c r="E802" s="23" t="s">
        <v>734</v>
      </c>
      <c r="F802" s="24">
        <f>F803</f>
        <v>5175.8</v>
      </c>
      <c r="G802" s="24">
        <f t="shared" si="792"/>
        <v>5764.4</v>
      </c>
      <c r="H802" s="24">
        <f t="shared" si="792"/>
        <v>5764.4</v>
      </c>
      <c r="I802" s="24">
        <f t="shared" si="792"/>
        <v>0</v>
      </c>
      <c r="J802" s="24">
        <f t="shared" si="792"/>
        <v>0</v>
      </c>
      <c r="K802" s="24">
        <f t="shared" si="792"/>
        <v>0</v>
      </c>
      <c r="L802" s="42">
        <f t="shared" si="759"/>
        <v>5175.8</v>
      </c>
      <c r="M802" s="42">
        <f t="shared" si="760"/>
        <v>5764.4</v>
      </c>
      <c r="N802" s="42">
        <f t="shared" si="761"/>
        <v>5764.4</v>
      </c>
      <c r="O802" s="48">
        <f t="shared" si="792"/>
        <v>0</v>
      </c>
      <c r="P802" s="48">
        <f t="shared" si="792"/>
        <v>0</v>
      </c>
      <c r="Q802" s="48">
        <f t="shared" si="792"/>
        <v>0</v>
      </c>
      <c r="R802" s="45">
        <f t="shared" si="788"/>
        <v>5175.8</v>
      </c>
      <c r="S802" s="45">
        <f t="shared" si="789"/>
        <v>5764.4</v>
      </c>
      <c r="T802" s="45">
        <f t="shared" si="790"/>
        <v>5764.4</v>
      </c>
      <c r="U802" s="48">
        <f t="shared" si="792"/>
        <v>0</v>
      </c>
    </row>
    <row r="803" spans="1:22" ht="31.5" x14ac:dyDescent="0.25">
      <c r="A803" s="20" t="s">
        <v>185</v>
      </c>
      <c r="B803" s="20">
        <v>240</v>
      </c>
      <c r="C803" s="20" t="s">
        <v>44</v>
      </c>
      <c r="D803" s="20" t="s">
        <v>45</v>
      </c>
      <c r="E803" s="23" t="s">
        <v>763</v>
      </c>
      <c r="F803" s="24">
        <v>5175.8</v>
      </c>
      <c r="G803" s="24">
        <v>5764.4</v>
      </c>
      <c r="H803" s="24">
        <v>5764.4</v>
      </c>
      <c r="I803" s="24"/>
      <c r="J803" s="24"/>
      <c r="K803" s="24"/>
      <c r="L803" s="42">
        <f t="shared" si="759"/>
        <v>5175.8</v>
      </c>
      <c r="M803" s="42">
        <f t="shared" si="760"/>
        <v>5764.4</v>
      </c>
      <c r="N803" s="42">
        <f t="shared" si="761"/>
        <v>5764.4</v>
      </c>
      <c r="O803" s="48"/>
      <c r="P803" s="48"/>
      <c r="Q803" s="48"/>
      <c r="R803" s="45">
        <f t="shared" si="788"/>
        <v>5175.8</v>
      </c>
      <c r="S803" s="45">
        <f t="shared" si="789"/>
        <v>5764.4</v>
      </c>
      <c r="T803" s="45">
        <f t="shared" si="790"/>
        <v>5764.4</v>
      </c>
      <c r="U803" s="48"/>
    </row>
    <row r="804" spans="1:22" ht="63" x14ac:dyDescent="0.25">
      <c r="A804" s="20" t="s">
        <v>274</v>
      </c>
      <c r="B804" s="20"/>
      <c r="C804" s="20"/>
      <c r="D804" s="20"/>
      <c r="E804" s="23" t="s">
        <v>554</v>
      </c>
      <c r="F804" s="24">
        <f>F805</f>
        <v>167601.29999999999</v>
      </c>
      <c r="G804" s="24">
        <f t="shared" ref="G804:U806" si="793">G805</f>
        <v>98045.4</v>
      </c>
      <c r="H804" s="24">
        <f t="shared" si="793"/>
        <v>0</v>
      </c>
      <c r="I804" s="24">
        <f t="shared" si="793"/>
        <v>0</v>
      </c>
      <c r="J804" s="24">
        <f t="shared" si="793"/>
        <v>0</v>
      </c>
      <c r="K804" s="24">
        <f t="shared" si="793"/>
        <v>0</v>
      </c>
      <c r="L804" s="42">
        <f t="shared" si="759"/>
        <v>167601.29999999999</v>
      </c>
      <c r="M804" s="42">
        <f t="shared" si="760"/>
        <v>98045.4</v>
      </c>
      <c r="N804" s="42">
        <f t="shared" si="761"/>
        <v>0</v>
      </c>
      <c r="O804" s="48">
        <f t="shared" si="793"/>
        <v>0</v>
      </c>
      <c r="P804" s="48">
        <f t="shared" si="793"/>
        <v>0</v>
      </c>
      <c r="Q804" s="48">
        <f t="shared" si="793"/>
        <v>0</v>
      </c>
      <c r="R804" s="45">
        <f t="shared" si="788"/>
        <v>167601.29999999999</v>
      </c>
      <c r="S804" s="45">
        <f t="shared" si="789"/>
        <v>98045.4</v>
      </c>
      <c r="T804" s="45">
        <f t="shared" si="790"/>
        <v>0</v>
      </c>
      <c r="U804" s="48">
        <f t="shared" si="793"/>
        <v>0</v>
      </c>
    </row>
    <row r="805" spans="1:22" ht="47.25" x14ac:dyDescent="0.25">
      <c r="A805" s="20" t="s">
        <v>274</v>
      </c>
      <c r="B805" s="20" t="s">
        <v>14</v>
      </c>
      <c r="C805" s="20"/>
      <c r="D805" s="20"/>
      <c r="E805" s="23" t="s">
        <v>740</v>
      </c>
      <c r="F805" s="24">
        <f>F806</f>
        <v>167601.29999999999</v>
      </c>
      <c r="G805" s="24">
        <f t="shared" si="793"/>
        <v>98045.4</v>
      </c>
      <c r="H805" s="24">
        <f t="shared" si="793"/>
        <v>0</v>
      </c>
      <c r="I805" s="24">
        <f t="shared" si="793"/>
        <v>0</v>
      </c>
      <c r="J805" s="24">
        <f t="shared" si="793"/>
        <v>0</v>
      </c>
      <c r="K805" s="24">
        <f t="shared" si="793"/>
        <v>0</v>
      </c>
      <c r="L805" s="42">
        <f t="shared" si="759"/>
        <v>167601.29999999999</v>
      </c>
      <c r="M805" s="42">
        <f t="shared" si="760"/>
        <v>98045.4</v>
      </c>
      <c r="N805" s="42">
        <f t="shared" si="761"/>
        <v>0</v>
      </c>
      <c r="O805" s="48">
        <f t="shared" si="793"/>
        <v>0</v>
      </c>
      <c r="P805" s="48">
        <f t="shared" si="793"/>
        <v>0</v>
      </c>
      <c r="Q805" s="48">
        <f t="shared" si="793"/>
        <v>0</v>
      </c>
      <c r="R805" s="45">
        <f t="shared" si="788"/>
        <v>167601.29999999999</v>
      </c>
      <c r="S805" s="45">
        <f t="shared" si="789"/>
        <v>98045.4</v>
      </c>
      <c r="T805" s="45">
        <f t="shared" si="790"/>
        <v>0</v>
      </c>
      <c r="U805" s="48">
        <f t="shared" si="793"/>
        <v>0</v>
      </c>
    </row>
    <row r="806" spans="1:22" x14ac:dyDescent="0.25">
      <c r="A806" s="20" t="s">
        <v>274</v>
      </c>
      <c r="B806" s="20" t="s">
        <v>330</v>
      </c>
      <c r="C806" s="20"/>
      <c r="D806" s="20"/>
      <c r="E806" s="23" t="s">
        <v>741</v>
      </c>
      <c r="F806" s="24">
        <f>F807</f>
        <v>167601.29999999999</v>
      </c>
      <c r="G806" s="24">
        <f t="shared" si="793"/>
        <v>98045.4</v>
      </c>
      <c r="H806" s="24">
        <f t="shared" si="793"/>
        <v>0</v>
      </c>
      <c r="I806" s="24">
        <f t="shared" si="793"/>
        <v>0</v>
      </c>
      <c r="J806" s="24">
        <f t="shared" si="793"/>
        <v>0</v>
      </c>
      <c r="K806" s="24">
        <f t="shared" si="793"/>
        <v>0</v>
      </c>
      <c r="L806" s="42">
        <f t="shared" si="759"/>
        <v>167601.29999999999</v>
      </c>
      <c r="M806" s="42">
        <f t="shared" si="760"/>
        <v>98045.4</v>
      </c>
      <c r="N806" s="42">
        <f t="shared" si="761"/>
        <v>0</v>
      </c>
      <c r="O806" s="48">
        <f t="shared" si="793"/>
        <v>0</v>
      </c>
      <c r="P806" s="48">
        <f t="shared" si="793"/>
        <v>0</v>
      </c>
      <c r="Q806" s="48">
        <f t="shared" si="793"/>
        <v>0</v>
      </c>
      <c r="R806" s="45">
        <f t="shared" si="788"/>
        <v>167601.29999999999</v>
      </c>
      <c r="S806" s="45">
        <f t="shared" si="789"/>
        <v>98045.4</v>
      </c>
      <c r="T806" s="45">
        <f t="shared" si="790"/>
        <v>0</v>
      </c>
      <c r="U806" s="48">
        <f t="shared" si="793"/>
        <v>0</v>
      </c>
    </row>
    <row r="807" spans="1:22" x14ac:dyDescent="0.25">
      <c r="A807" s="20" t="s">
        <v>274</v>
      </c>
      <c r="B807" s="20">
        <v>410</v>
      </c>
      <c r="C807" s="20" t="s">
        <v>58</v>
      </c>
      <c r="D807" s="20" t="s">
        <v>57</v>
      </c>
      <c r="E807" s="23" t="s">
        <v>766</v>
      </c>
      <c r="F807" s="24">
        <v>167601.29999999999</v>
      </c>
      <c r="G807" s="24">
        <v>98045.4</v>
      </c>
      <c r="H807" s="24">
        <v>0</v>
      </c>
      <c r="I807" s="24"/>
      <c r="J807" s="24"/>
      <c r="K807" s="24"/>
      <c r="L807" s="42">
        <f t="shared" si="759"/>
        <v>167601.29999999999</v>
      </c>
      <c r="M807" s="42">
        <f t="shared" si="760"/>
        <v>98045.4</v>
      </c>
      <c r="N807" s="42">
        <f t="shared" si="761"/>
        <v>0</v>
      </c>
      <c r="O807" s="48"/>
      <c r="P807" s="48"/>
      <c r="Q807" s="48"/>
      <c r="R807" s="45">
        <f t="shared" si="788"/>
        <v>167601.29999999999</v>
      </c>
      <c r="S807" s="45">
        <f t="shared" si="789"/>
        <v>98045.4</v>
      </c>
      <c r="T807" s="45">
        <f t="shared" si="790"/>
        <v>0</v>
      </c>
      <c r="U807" s="48"/>
    </row>
    <row r="808" spans="1:22" ht="31.5" hidden="1" x14ac:dyDescent="0.25">
      <c r="A808" s="20" t="s">
        <v>276</v>
      </c>
      <c r="B808" s="20"/>
      <c r="C808" s="20"/>
      <c r="D808" s="20"/>
      <c r="E808" s="23" t="s">
        <v>555</v>
      </c>
      <c r="F808" s="24">
        <f>F809</f>
        <v>0</v>
      </c>
      <c r="G808" s="24">
        <f t="shared" ref="G808:U810" si="794">G809</f>
        <v>20000</v>
      </c>
      <c r="H808" s="24">
        <f t="shared" si="794"/>
        <v>54383.1</v>
      </c>
      <c r="I808" s="24">
        <f t="shared" si="794"/>
        <v>0</v>
      </c>
      <c r="J808" s="24">
        <f t="shared" si="794"/>
        <v>-20000</v>
      </c>
      <c r="K808" s="24">
        <f t="shared" si="794"/>
        <v>-54383.1</v>
      </c>
      <c r="L808" s="42">
        <f t="shared" si="759"/>
        <v>0</v>
      </c>
      <c r="M808" s="42">
        <f t="shared" si="760"/>
        <v>0</v>
      </c>
      <c r="N808" s="42">
        <f t="shared" si="761"/>
        <v>0</v>
      </c>
      <c r="O808" s="48">
        <f t="shared" si="794"/>
        <v>0</v>
      </c>
      <c r="P808" s="48">
        <f t="shared" si="794"/>
        <v>0</v>
      </c>
      <c r="Q808" s="48">
        <f t="shared" si="794"/>
        <v>0</v>
      </c>
      <c r="R808" s="45">
        <f t="shared" si="788"/>
        <v>0</v>
      </c>
      <c r="S808" s="45">
        <f t="shared" si="789"/>
        <v>0</v>
      </c>
      <c r="T808" s="45">
        <f t="shared" si="790"/>
        <v>0</v>
      </c>
      <c r="U808" s="48">
        <f t="shared" si="794"/>
        <v>0</v>
      </c>
      <c r="V808" s="5">
        <v>0</v>
      </c>
    </row>
    <row r="809" spans="1:22" ht="47.25" hidden="1" x14ac:dyDescent="0.25">
      <c r="A809" s="20" t="s">
        <v>276</v>
      </c>
      <c r="B809" s="20" t="s">
        <v>14</v>
      </c>
      <c r="C809" s="20"/>
      <c r="D809" s="20"/>
      <c r="E809" s="23" t="s">
        <v>740</v>
      </c>
      <c r="F809" s="24">
        <f>F810</f>
        <v>0</v>
      </c>
      <c r="G809" s="24">
        <f t="shared" si="794"/>
        <v>20000</v>
      </c>
      <c r="H809" s="24">
        <f t="shared" si="794"/>
        <v>54383.1</v>
      </c>
      <c r="I809" s="24">
        <f t="shared" si="794"/>
        <v>0</v>
      </c>
      <c r="J809" s="24">
        <f t="shared" si="794"/>
        <v>-20000</v>
      </c>
      <c r="K809" s="24">
        <f t="shared" si="794"/>
        <v>-54383.1</v>
      </c>
      <c r="L809" s="42">
        <f t="shared" si="759"/>
        <v>0</v>
      </c>
      <c r="M809" s="42">
        <f t="shared" si="760"/>
        <v>0</v>
      </c>
      <c r="N809" s="42">
        <f t="shared" si="761"/>
        <v>0</v>
      </c>
      <c r="O809" s="48">
        <f t="shared" si="794"/>
        <v>0</v>
      </c>
      <c r="P809" s="48">
        <f t="shared" si="794"/>
        <v>0</v>
      </c>
      <c r="Q809" s="48">
        <f t="shared" si="794"/>
        <v>0</v>
      </c>
      <c r="R809" s="45">
        <f t="shared" si="788"/>
        <v>0</v>
      </c>
      <c r="S809" s="45">
        <f t="shared" si="789"/>
        <v>0</v>
      </c>
      <c r="T809" s="45">
        <f t="shared" si="790"/>
        <v>0</v>
      </c>
      <c r="U809" s="48">
        <f t="shared" si="794"/>
        <v>0</v>
      </c>
      <c r="V809" s="5">
        <v>0</v>
      </c>
    </row>
    <row r="810" spans="1:22" hidden="1" x14ac:dyDescent="0.25">
      <c r="A810" s="20" t="s">
        <v>276</v>
      </c>
      <c r="B810" s="20" t="s">
        <v>330</v>
      </c>
      <c r="C810" s="20"/>
      <c r="D810" s="20"/>
      <c r="E810" s="23" t="s">
        <v>741</v>
      </c>
      <c r="F810" s="24">
        <f>F811</f>
        <v>0</v>
      </c>
      <c r="G810" s="24">
        <f t="shared" si="794"/>
        <v>20000</v>
      </c>
      <c r="H810" s="24">
        <f t="shared" si="794"/>
        <v>54383.1</v>
      </c>
      <c r="I810" s="24">
        <f t="shared" si="794"/>
        <v>0</v>
      </c>
      <c r="J810" s="24">
        <f t="shared" si="794"/>
        <v>-20000</v>
      </c>
      <c r="K810" s="24">
        <f t="shared" si="794"/>
        <v>-54383.1</v>
      </c>
      <c r="L810" s="42">
        <f t="shared" si="759"/>
        <v>0</v>
      </c>
      <c r="M810" s="42">
        <f t="shared" si="760"/>
        <v>0</v>
      </c>
      <c r="N810" s="42">
        <f t="shared" si="761"/>
        <v>0</v>
      </c>
      <c r="O810" s="48">
        <f t="shared" si="794"/>
        <v>0</v>
      </c>
      <c r="P810" s="48">
        <f t="shared" si="794"/>
        <v>0</v>
      </c>
      <c r="Q810" s="48">
        <f t="shared" si="794"/>
        <v>0</v>
      </c>
      <c r="R810" s="45">
        <f t="shared" si="788"/>
        <v>0</v>
      </c>
      <c r="S810" s="45">
        <f t="shared" si="789"/>
        <v>0</v>
      </c>
      <c r="T810" s="45">
        <f t="shared" si="790"/>
        <v>0</v>
      </c>
      <c r="U810" s="48">
        <f t="shared" si="794"/>
        <v>0</v>
      </c>
      <c r="V810" s="5">
        <v>0</v>
      </c>
    </row>
    <row r="811" spans="1:22" hidden="1" x14ac:dyDescent="0.25">
      <c r="A811" s="20" t="s">
        <v>276</v>
      </c>
      <c r="B811" s="20">
        <v>410</v>
      </c>
      <c r="C811" s="20" t="s">
        <v>58</v>
      </c>
      <c r="D811" s="20" t="s">
        <v>57</v>
      </c>
      <c r="E811" s="23" t="s">
        <v>766</v>
      </c>
      <c r="F811" s="24">
        <v>0</v>
      </c>
      <c r="G811" s="24">
        <v>20000</v>
      </c>
      <c r="H811" s="24">
        <v>54383.1</v>
      </c>
      <c r="I811" s="24"/>
      <c r="J811" s="24">
        <v>-20000</v>
      </c>
      <c r="K811" s="24">
        <v>-54383.1</v>
      </c>
      <c r="L811" s="42">
        <f t="shared" si="759"/>
        <v>0</v>
      </c>
      <c r="M811" s="42">
        <f t="shared" si="760"/>
        <v>0</v>
      </c>
      <c r="N811" s="42">
        <f t="shared" si="761"/>
        <v>0</v>
      </c>
      <c r="O811" s="48"/>
      <c r="P811" s="48"/>
      <c r="Q811" s="48"/>
      <c r="R811" s="45">
        <f t="shared" si="788"/>
        <v>0</v>
      </c>
      <c r="S811" s="45">
        <f t="shared" si="789"/>
        <v>0</v>
      </c>
      <c r="T811" s="45">
        <f t="shared" si="790"/>
        <v>0</v>
      </c>
      <c r="U811" s="48"/>
      <c r="V811" s="5">
        <v>0</v>
      </c>
    </row>
    <row r="812" spans="1:22" s="28" customFormat="1" ht="31.5" x14ac:dyDescent="0.25">
      <c r="A812" s="25" t="s">
        <v>285</v>
      </c>
      <c r="B812" s="25"/>
      <c r="C812" s="25"/>
      <c r="D812" s="25"/>
      <c r="E812" s="26" t="s">
        <v>556</v>
      </c>
      <c r="F812" s="27">
        <f>F813+F817+F821+F825+F829+F833+F837+F841</f>
        <v>142710.29999999999</v>
      </c>
      <c r="G812" s="27">
        <f t="shared" ref="G812:K812" si="795">G813+G817+G821+G825+G829+G833+G837+G841</f>
        <v>57440.2</v>
      </c>
      <c r="H812" s="27">
        <f t="shared" si="795"/>
        <v>127428.7</v>
      </c>
      <c r="I812" s="27">
        <f t="shared" si="795"/>
        <v>-773.3</v>
      </c>
      <c r="J812" s="27">
        <f t="shared" si="795"/>
        <v>-1213.8</v>
      </c>
      <c r="K812" s="27">
        <f t="shared" si="795"/>
        <v>-1213.8</v>
      </c>
      <c r="L812" s="42">
        <f t="shared" si="759"/>
        <v>141937</v>
      </c>
      <c r="M812" s="42">
        <f t="shared" si="760"/>
        <v>56226.399999999994</v>
      </c>
      <c r="N812" s="42">
        <f t="shared" si="761"/>
        <v>126214.9</v>
      </c>
      <c r="O812" s="49">
        <f t="shared" ref="O812:P812" si="796">O813+O817+O821+O825+O829+O833+O837+O841</f>
        <v>0</v>
      </c>
      <c r="P812" s="49">
        <f t="shared" si="796"/>
        <v>0</v>
      </c>
      <c r="Q812" s="49">
        <f t="shared" ref="Q812" si="797">Q813+Q817+Q821+Q825+Q829+Q833+Q837+Q841</f>
        <v>0</v>
      </c>
      <c r="R812" s="55">
        <f t="shared" si="788"/>
        <v>141937</v>
      </c>
      <c r="S812" s="45">
        <f t="shared" si="789"/>
        <v>56226.399999999994</v>
      </c>
      <c r="T812" s="45">
        <f t="shared" si="790"/>
        <v>126214.9</v>
      </c>
      <c r="U812" s="49">
        <f t="shared" ref="U812" si="798">U813+U817+U821+U825+U829+U833+U837+U841</f>
        <v>0</v>
      </c>
    </row>
    <row r="813" spans="1:22" ht="31.5" x14ac:dyDescent="0.25">
      <c r="A813" s="20" t="s">
        <v>275</v>
      </c>
      <c r="B813" s="20"/>
      <c r="C813" s="20"/>
      <c r="D813" s="20"/>
      <c r="E813" s="23" t="s">
        <v>557</v>
      </c>
      <c r="F813" s="24">
        <f>F814</f>
        <v>37003.799999999996</v>
      </c>
      <c r="G813" s="24">
        <f t="shared" ref="G813:U815" si="799">G814</f>
        <v>36856.199999999997</v>
      </c>
      <c r="H813" s="24">
        <f t="shared" si="799"/>
        <v>36856.199999999997</v>
      </c>
      <c r="I813" s="24">
        <f t="shared" si="799"/>
        <v>-699</v>
      </c>
      <c r="J813" s="24">
        <f t="shared" si="799"/>
        <v>-1138</v>
      </c>
      <c r="K813" s="24">
        <f t="shared" si="799"/>
        <v>-1138</v>
      </c>
      <c r="L813" s="42">
        <f t="shared" si="759"/>
        <v>36304.799999999996</v>
      </c>
      <c r="M813" s="42">
        <f t="shared" si="760"/>
        <v>35718.199999999997</v>
      </c>
      <c r="N813" s="42">
        <f t="shared" si="761"/>
        <v>35718.199999999997</v>
      </c>
      <c r="O813" s="48">
        <f t="shared" si="799"/>
        <v>0</v>
      </c>
      <c r="P813" s="48">
        <f t="shared" si="799"/>
        <v>0</v>
      </c>
      <c r="Q813" s="48">
        <f t="shared" si="799"/>
        <v>0</v>
      </c>
      <c r="R813" s="45">
        <f t="shared" si="788"/>
        <v>36304.799999999996</v>
      </c>
      <c r="S813" s="45">
        <f t="shared" si="789"/>
        <v>35718.199999999997</v>
      </c>
      <c r="T813" s="45">
        <f t="shared" si="790"/>
        <v>35718.199999999997</v>
      </c>
      <c r="U813" s="48">
        <f t="shared" si="799"/>
        <v>0</v>
      </c>
    </row>
    <row r="814" spans="1:22" ht="31.5" x14ac:dyDescent="0.25">
      <c r="A814" s="20" t="s">
        <v>275</v>
      </c>
      <c r="B814" s="20" t="s">
        <v>6</v>
      </c>
      <c r="C814" s="20"/>
      <c r="D814" s="20"/>
      <c r="E814" s="23" t="s">
        <v>733</v>
      </c>
      <c r="F814" s="24">
        <f>F815</f>
        <v>37003.799999999996</v>
      </c>
      <c r="G814" s="24">
        <f t="shared" si="799"/>
        <v>36856.199999999997</v>
      </c>
      <c r="H814" s="24">
        <f t="shared" si="799"/>
        <v>36856.199999999997</v>
      </c>
      <c r="I814" s="24">
        <f t="shared" si="799"/>
        <v>-699</v>
      </c>
      <c r="J814" s="24">
        <f t="shared" si="799"/>
        <v>-1138</v>
      </c>
      <c r="K814" s="24">
        <f t="shared" si="799"/>
        <v>-1138</v>
      </c>
      <c r="L814" s="42">
        <f t="shared" si="759"/>
        <v>36304.799999999996</v>
      </c>
      <c r="M814" s="42">
        <f t="shared" si="760"/>
        <v>35718.199999999997</v>
      </c>
      <c r="N814" s="42">
        <f t="shared" si="761"/>
        <v>35718.199999999997</v>
      </c>
      <c r="O814" s="48">
        <f t="shared" si="799"/>
        <v>0</v>
      </c>
      <c r="P814" s="48">
        <f t="shared" si="799"/>
        <v>0</v>
      </c>
      <c r="Q814" s="48">
        <f t="shared" si="799"/>
        <v>0</v>
      </c>
      <c r="R814" s="45">
        <f t="shared" si="788"/>
        <v>36304.799999999996</v>
      </c>
      <c r="S814" s="45">
        <f t="shared" si="789"/>
        <v>35718.199999999997</v>
      </c>
      <c r="T814" s="45">
        <f t="shared" si="790"/>
        <v>35718.199999999997</v>
      </c>
      <c r="U814" s="48">
        <f t="shared" si="799"/>
        <v>0</v>
      </c>
    </row>
    <row r="815" spans="1:22" ht="47.25" x14ac:dyDescent="0.25">
      <c r="A815" s="20" t="s">
        <v>275</v>
      </c>
      <c r="B815" s="20" t="s">
        <v>167</v>
      </c>
      <c r="C815" s="20"/>
      <c r="D815" s="20"/>
      <c r="E815" s="23" t="s">
        <v>734</v>
      </c>
      <c r="F815" s="24">
        <f>F816</f>
        <v>37003.799999999996</v>
      </c>
      <c r="G815" s="24">
        <f t="shared" si="799"/>
        <v>36856.199999999997</v>
      </c>
      <c r="H815" s="24">
        <f t="shared" si="799"/>
        <v>36856.199999999997</v>
      </c>
      <c r="I815" s="24">
        <f t="shared" si="799"/>
        <v>-699</v>
      </c>
      <c r="J815" s="24">
        <f t="shared" si="799"/>
        <v>-1138</v>
      </c>
      <c r="K815" s="24">
        <f t="shared" si="799"/>
        <v>-1138</v>
      </c>
      <c r="L815" s="42">
        <f t="shared" si="759"/>
        <v>36304.799999999996</v>
      </c>
      <c r="M815" s="42">
        <f t="shared" si="760"/>
        <v>35718.199999999997</v>
      </c>
      <c r="N815" s="42">
        <f t="shared" si="761"/>
        <v>35718.199999999997</v>
      </c>
      <c r="O815" s="48">
        <f t="shared" si="799"/>
        <v>0</v>
      </c>
      <c r="P815" s="48">
        <f t="shared" si="799"/>
        <v>0</v>
      </c>
      <c r="Q815" s="48">
        <f t="shared" si="799"/>
        <v>0</v>
      </c>
      <c r="R815" s="45">
        <f t="shared" si="788"/>
        <v>36304.799999999996</v>
      </c>
      <c r="S815" s="45">
        <f t="shared" si="789"/>
        <v>35718.199999999997</v>
      </c>
      <c r="T815" s="45">
        <f t="shared" si="790"/>
        <v>35718.199999999997</v>
      </c>
      <c r="U815" s="48">
        <f t="shared" si="799"/>
        <v>0</v>
      </c>
    </row>
    <row r="816" spans="1:22" x14ac:dyDescent="0.25">
      <c r="A816" s="20" t="s">
        <v>275</v>
      </c>
      <c r="B816" s="20">
        <v>240</v>
      </c>
      <c r="C816" s="20" t="s">
        <v>58</v>
      </c>
      <c r="D816" s="20" t="s">
        <v>57</v>
      </c>
      <c r="E816" s="23" t="s">
        <v>766</v>
      </c>
      <c r="F816" s="24">
        <v>37003.799999999996</v>
      </c>
      <c r="G816" s="24">
        <v>36856.199999999997</v>
      </c>
      <c r="H816" s="24">
        <v>36856.199999999997</v>
      </c>
      <c r="I816" s="24">
        <v>-699</v>
      </c>
      <c r="J816" s="24">
        <v>-1138</v>
      </c>
      <c r="K816" s="24">
        <v>-1138</v>
      </c>
      <c r="L816" s="42">
        <f t="shared" si="759"/>
        <v>36304.799999999996</v>
      </c>
      <c r="M816" s="42">
        <f t="shared" si="760"/>
        <v>35718.199999999997</v>
      </c>
      <c r="N816" s="42">
        <f t="shared" si="761"/>
        <v>35718.199999999997</v>
      </c>
      <c r="O816" s="48"/>
      <c r="P816" s="48"/>
      <c r="Q816" s="48"/>
      <c r="R816" s="45">
        <f t="shared" si="788"/>
        <v>36304.799999999996</v>
      </c>
      <c r="S816" s="45">
        <f t="shared" si="789"/>
        <v>35718.199999999997</v>
      </c>
      <c r="T816" s="45">
        <f t="shared" si="790"/>
        <v>35718.199999999997</v>
      </c>
      <c r="U816" s="48"/>
    </row>
    <row r="817" spans="1:21" ht="63" x14ac:dyDescent="0.25">
      <c r="A817" s="20" t="s">
        <v>277</v>
      </c>
      <c r="B817" s="20"/>
      <c r="C817" s="20"/>
      <c r="D817" s="20"/>
      <c r="E817" s="23" t="s">
        <v>798</v>
      </c>
      <c r="F817" s="24">
        <f>F818</f>
        <v>473.8</v>
      </c>
      <c r="G817" s="24">
        <f t="shared" ref="G817:U819" si="800">G818</f>
        <v>483.3</v>
      </c>
      <c r="H817" s="24">
        <f t="shared" si="800"/>
        <v>483.3</v>
      </c>
      <c r="I817" s="24">
        <f t="shared" si="800"/>
        <v>0</v>
      </c>
      <c r="J817" s="24">
        <f t="shared" si="800"/>
        <v>0</v>
      </c>
      <c r="K817" s="24">
        <f t="shared" si="800"/>
        <v>0</v>
      </c>
      <c r="L817" s="42">
        <f t="shared" si="759"/>
        <v>473.8</v>
      </c>
      <c r="M817" s="42">
        <f t="shared" si="760"/>
        <v>483.3</v>
      </c>
      <c r="N817" s="42">
        <f t="shared" si="761"/>
        <v>483.3</v>
      </c>
      <c r="O817" s="48">
        <f t="shared" si="800"/>
        <v>0</v>
      </c>
      <c r="P817" s="48">
        <f t="shared" si="800"/>
        <v>0</v>
      </c>
      <c r="Q817" s="48">
        <f t="shared" si="800"/>
        <v>0</v>
      </c>
      <c r="R817" s="45">
        <f t="shared" si="788"/>
        <v>473.8</v>
      </c>
      <c r="S817" s="45">
        <f t="shared" si="789"/>
        <v>483.3</v>
      </c>
      <c r="T817" s="45">
        <f t="shared" si="790"/>
        <v>483.3</v>
      </c>
      <c r="U817" s="48">
        <f t="shared" si="800"/>
        <v>0</v>
      </c>
    </row>
    <row r="818" spans="1:21" ht="31.5" x14ac:dyDescent="0.25">
      <c r="A818" s="20" t="s">
        <v>277</v>
      </c>
      <c r="B818" s="20" t="s">
        <v>6</v>
      </c>
      <c r="C818" s="20"/>
      <c r="D818" s="20"/>
      <c r="E818" s="23" t="s">
        <v>733</v>
      </c>
      <c r="F818" s="24">
        <f>F819</f>
        <v>473.8</v>
      </c>
      <c r="G818" s="24">
        <f t="shared" si="800"/>
        <v>483.3</v>
      </c>
      <c r="H818" s="24">
        <f t="shared" si="800"/>
        <v>483.3</v>
      </c>
      <c r="I818" s="24">
        <f t="shared" si="800"/>
        <v>0</v>
      </c>
      <c r="J818" s="24">
        <f t="shared" si="800"/>
        <v>0</v>
      </c>
      <c r="K818" s="24">
        <f t="shared" si="800"/>
        <v>0</v>
      </c>
      <c r="L818" s="42">
        <f t="shared" si="759"/>
        <v>473.8</v>
      </c>
      <c r="M818" s="42">
        <f t="shared" si="760"/>
        <v>483.3</v>
      </c>
      <c r="N818" s="42">
        <f t="shared" si="761"/>
        <v>483.3</v>
      </c>
      <c r="O818" s="48">
        <f t="shared" si="800"/>
        <v>0</v>
      </c>
      <c r="P818" s="48">
        <f t="shared" si="800"/>
        <v>0</v>
      </c>
      <c r="Q818" s="48">
        <f t="shared" si="800"/>
        <v>0</v>
      </c>
      <c r="R818" s="45">
        <f t="shared" si="788"/>
        <v>473.8</v>
      </c>
      <c r="S818" s="45">
        <f t="shared" si="789"/>
        <v>483.3</v>
      </c>
      <c r="T818" s="45">
        <f t="shared" si="790"/>
        <v>483.3</v>
      </c>
      <c r="U818" s="48">
        <f t="shared" si="800"/>
        <v>0</v>
      </c>
    </row>
    <row r="819" spans="1:21" ht="47.25" x14ac:dyDescent="0.25">
      <c r="A819" s="20" t="s">
        <v>277</v>
      </c>
      <c r="B819" s="20" t="s">
        <v>167</v>
      </c>
      <c r="C819" s="20"/>
      <c r="D819" s="20"/>
      <c r="E819" s="23" t="s">
        <v>734</v>
      </c>
      <c r="F819" s="24">
        <f>F820</f>
        <v>473.8</v>
      </c>
      <c r="G819" s="24">
        <f t="shared" si="800"/>
        <v>483.3</v>
      </c>
      <c r="H819" s="24">
        <f t="shared" si="800"/>
        <v>483.3</v>
      </c>
      <c r="I819" s="24">
        <f t="shared" si="800"/>
        <v>0</v>
      </c>
      <c r="J819" s="24">
        <f t="shared" si="800"/>
        <v>0</v>
      </c>
      <c r="K819" s="24">
        <f t="shared" si="800"/>
        <v>0</v>
      </c>
      <c r="L819" s="42">
        <f t="shared" si="759"/>
        <v>473.8</v>
      </c>
      <c r="M819" s="42">
        <f t="shared" si="760"/>
        <v>483.3</v>
      </c>
      <c r="N819" s="42">
        <f t="shared" si="761"/>
        <v>483.3</v>
      </c>
      <c r="O819" s="48">
        <f t="shared" si="800"/>
        <v>0</v>
      </c>
      <c r="P819" s="48">
        <f t="shared" si="800"/>
        <v>0</v>
      </c>
      <c r="Q819" s="48">
        <f t="shared" si="800"/>
        <v>0</v>
      </c>
      <c r="R819" s="45">
        <f t="shared" si="788"/>
        <v>473.8</v>
      </c>
      <c r="S819" s="45">
        <f t="shared" si="789"/>
        <v>483.3</v>
      </c>
      <c r="T819" s="45">
        <f t="shared" si="790"/>
        <v>483.3</v>
      </c>
      <c r="U819" s="48">
        <f t="shared" si="800"/>
        <v>0</v>
      </c>
    </row>
    <row r="820" spans="1:21" x14ac:dyDescent="0.25">
      <c r="A820" s="20" t="s">
        <v>277</v>
      </c>
      <c r="B820" s="20">
        <v>240</v>
      </c>
      <c r="C820" s="20" t="s">
        <v>58</v>
      </c>
      <c r="D820" s="20" t="s">
        <v>57</v>
      </c>
      <c r="E820" s="23" t="s">
        <v>766</v>
      </c>
      <c r="F820" s="24">
        <v>473.8</v>
      </c>
      <c r="G820" s="24">
        <v>483.3</v>
      </c>
      <c r="H820" s="24">
        <v>483.3</v>
      </c>
      <c r="I820" s="24"/>
      <c r="J820" s="24"/>
      <c r="K820" s="24"/>
      <c r="L820" s="42">
        <f t="shared" si="759"/>
        <v>473.8</v>
      </c>
      <c r="M820" s="42">
        <f t="shared" si="760"/>
        <v>483.3</v>
      </c>
      <c r="N820" s="42">
        <f t="shared" si="761"/>
        <v>483.3</v>
      </c>
      <c r="O820" s="48"/>
      <c r="P820" s="48"/>
      <c r="Q820" s="48"/>
      <c r="R820" s="45">
        <f t="shared" si="788"/>
        <v>473.8</v>
      </c>
      <c r="S820" s="45">
        <f t="shared" si="789"/>
        <v>483.3</v>
      </c>
      <c r="T820" s="45">
        <f t="shared" si="790"/>
        <v>483.3</v>
      </c>
      <c r="U820" s="48"/>
    </row>
    <row r="821" spans="1:21" x14ac:dyDescent="0.25">
      <c r="A821" s="20" t="s">
        <v>278</v>
      </c>
      <c r="B821" s="20"/>
      <c r="C821" s="20"/>
      <c r="D821" s="20"/>
      <c r="E821" s="23" t="s">
        <v>799</v>
      </c>
      <c r="F821" s="24">
        <f>F822</f>
        <v>4531.2</v>
      </c>
      <c r="G821" s="24">
        <f t="shared" ref="G821:U823" si="801">G822</f>
        <v>6371.7</v>
      </c>
      <c r="H821" s="24">
        <f t="shared" si="801"/>
        <v>6371.7</v>
      </c>
      <c r="I821" s="24">
        <f t="shared" si="801"/>
        <v>0</v>
      </c>
      <c r="J821" s="24">
        <f t="shared" si="801"/>
        <v>0</v>
      </c>
      <c r="K821" s="24">
        <f t="shared" si="801"/>
        <v>0</v>
      </c>
      <c r="L821" s="42">
        <f t="shared" si="759"/>
        <v>4531.2</v>
      </c>
      <c r="M821" s="42">
        <f t="shared" si="760"/>
        <v>6371.7</v>
      </c>
      <c r="N821" s="42">
        <f t="shared" si="761"/>
        <v>6371.7</v>
      </c>
      <c r="O821" s="48">
        <f t="shared" si="801"/>
        <v>0</v>
      </c>
      <c r="P821" s="48">
        <f t="shared" si="801"/>
        <v>0</v>
      </c>
      <c r="Q821" s="48">
        <f t="shared" si="801"/>
        <v>0</v>
      </c>
      <c r="R821" s="45">
        <f t="shared" si="788"/>
        <v>4531.2</v>
      </c>
      <c r="S821" s="45">
        <f t="shared" si="789"/>
        <v>6371.7</v>
      </c>
      <c r="T821" s="45">
        <f t="shared" si="790"/>
        <v>6371.7</v>
      </c>
      <c r="U821" s="48">
        <f t="shared" si="801"/>
        <v>0</v>
      </c>
    </row>
    <row r="822" spans="1:21" ht="31.5" x14ac:dyDescent="0.25">
      <c r="A822" s="20" t="s">
        <v>278</v>
      </c>
      <c r="B822" s="20" t="s">
        <v>6</v>
      </c>
      <c r="C822" s="20"/>
      <c r="D822" s="20"/>
      <c r="E822" s="23" t="s">
        <v>733</v>
      </c>
      <c r="F822" s="24">
        <f>F823</f>
        <v>4531.2</v>
      </c>
      <c r="G822" s="24">
        <f t="shared" si="801"/>
        <v>6371.7</v>
      </c>
      <c r="H822" s="24">
        <f t="shared" si="801"/>
        <v>6371.7</v>
      </c>
      <c r="I822" s="24">
        <f t="shared" si="801"/>
        <v>0</v>
      </c>
      <c r="J822" s="24">
        <f t="shared" si="801"/>
        <v>0</v>
      </c>
      <c r="K822" s="24">
        <f t="shared" si="801"/>
        <v>0</v>
      </c>
      <c r="L822" s="42">
        <f t="shared" si="759"/>
        <v>4531.2</v>
      </c>
      <c r="M822" s="42">
        <f t="shared" si="760"/>
        <v>6371.7</v>
      </c>
      <c r="N822" s="42">
        <f t="shared" si="761"/>
        <v>6371.7</v>
      </c>
      <c r="O822" s="48">
        <f t="shared" si="801"/>
        <v>0</v>
      </c>
      <c r="P822" s="48">
        <f t="shared" si="801"/>
        <v>0</v>
      </c>
      <c r="Q822" s="48">
        <f t="shared" si="801"/>
        <v>0</v>
      </c>
      <c r="R822" s="45">
        <f t="shared" si="788"/>
        <v>4531.2</v>
      </c>
      <c r="S822" s="45">
        <f t="shared" si="789"/>
        <v>6371.7</v>
      </c>
      <c r="T822" s="45">
        <f t="shared" si="790"/>
        <v>6371.7</v>
      </c>
      <c r="U822" s="48">
        <f t="shared" si="801"/>
        <v>0</v>
      </c>
    </row>
    <row r="823" spans="1:21" ht="47.25" x14ac:dyDescent="0.25">
      <c r="A823" s="20" t="s">
        <v>278</v>
      </c>
      <c r="B823" s="20" t="s">
        <v>167</v>
      </c>
      <c r="C823" s="20"/>
      <c r="D823" s="20"/>
      <c r="E823" s="23" t="s">
        <v>734</v>
      </c>
      <c r="F823" s="24">
        <f>F824</f>
        <v>4531.2</v>
      </c>
      <c r="G823" s="24">
        <f t="shared" si="801"/>
        <v>6371.7</v>
      </c>
      <c r="H823" s="24">
        <f t="shared" si="801"/>
        <v>6371.7</v>
      </c>
      <c r="I823" s="24">
        <f t="shared" si="801"/>
        <v>0</v>
      </c>
      <c r="J823" s="24">
        <f t="shared" si="801"/>
        <v>0</v>
      </c>
      <c r="K823" s="24">
        <f t="shared" si="801"/>
        <v>0</v>
      </c>
      <c r="L823" s="42">
        <f t="shared" ref="L823:L886" si="802">F823+I823</f>
        <v>4531.2</v>
      </c>
      <c r="M823" s="42">
        <f t="shared" ref="M823:M886" si="803">G823+J823</f>
        <v>6371.7</v>
      </c>
      <c r="N823" s="42">
        <f t="shared" ref="N823:N886" si="804">H823+K823</f>
        <v>6371.7</v>
      </c>
      <c r="O823" s="48">
        <f t="shared" si="801"/>
        <v>0</v>
      </c>
      <c r="P823" s="48">
        <f t="shared" si="801"/>
        <v>0</v>
      </c>
      <c r="Q823" s="48">
        <f t="shared" si="801"/>
        <v>0</v>
      </c>
      <c r="R823" s="45">
        <f t="shared" si="788"/>
        <v>4531.2</v>
      </c>
      <c r="S823" s="45">
        <f t="shared" si="789"/>
        <v>6371.7</v>
      </c>
      <c r="T823" s="45">
        <f t="shared" si="790"/>
        <v>6371.7</v>
      </c>
      <c r="U823" s="48">
        <f t="shared" si="801"/>
        <v>0</v>
      </c>
    </row>
    <row r="824" spans="1:21" x14ac:dyDescent="0.25">
      <c r="A824" s="20" t="s">
        <v>278</v>
      </c>
      <c r="B824" s="20">
        <v>240</v>
      </c>
      <c r="C824" s="20" t="s">
        <v>58</v>
      </c>
      <c r="D824" s="20" t="s">
        <v>57</v>
      </c>
      <c r="E824" s="23" t="s">
        <v>766</v>
      </c>
      <c r="F824" s="24">
        <v>4531.2</v>
      </c>
      <c r="G824" s="24">
        <v>6371.7</v>
      </c>
      <c r="H824" s="24">
        <v>6371.7</v>
      </c>
      <c r="I824" s="24"/>
      <c r="J824" s="24"/>
      <c r="K824" s="24"/>
      <c r="L824" s="42">
        <f t="shared" si="802"/>
        <v>4531.2</v>
      </c>
      <c r="M824" s="42">
        <f t="shared" si="803"/>
        <v>6371.7</v>
      </c>
      <c r="N824" s="42">
        <f t="shared" si="804"/>
        <v>6371.7</v>
      </c>
      <c r="O824" s="48"/>
      <c r="P824" s="48"/>
      <c r="Q824" s="48"/>
      <c r="R824" s="45">
        <f t="shared" si="788"/>
        <v>4531.2</v>
      </c>
      <c r="S824" s="45">
        <f t="shared" si="789"/>
        <v>6371.7</v>
      </c>
      <c r="T824" s="45">
        <f t="shared" si="790"/>
        <v>6371.7</v>
      </c>
      <c r="U824" s="48"/>
    </row>
    <row r="825" spans="1:21" ht="31.5" x14ac:dyDescent="0.25">
      <c r="A825" s="20" t="s">
        <v>279</v>
      </c>
      <c r="B825" s="20"/>
      <c r="C825" s="20"/>
      <c r="D825" s="20"/>
      <c r="E825" s="23" t="s">
        <v>558</v>
      </c>
      <c r="F825" s="24">
        <f>F826</f>
        <v>8561.5</v>
      </c>
      <c r="G825" s="24">
        <f t="shared" ref="G825:U827" si="805">G826</f>
        <v>8561.5</v>
      </c>
      <c r="H825" s="24">
        <f t="shared" si="805"/>
        <v>8550</v>
      </c>
      <c r="I825" s="24">
        <f t="shared" si="805"/>
        <v>0</v>
      </c>
      <c r="J825" s="24">
        <f t="shared" si="805"/>
        <v>0</v>
      </c>
      <c r="K825" s="24">
        <f t="shared" si="805"/>
        <v>0</v>
      </c>
      <c r="L825" s="42">
        <f t="shared" si="802"/>
        <v>8561.5</v>
      </c>
      <c r="M825" s="42">
        <f t="shared" si="803"/>
        <v>8561.5</v>
      </c>
      <c r="N825" s="42">
        <f t="shared" si="804"/>
        <v>8550</v>
      </c>
      <c r="O825" s="48">
        <f t="shared" si="805"/>
        <v>0</v>
      </c>
      <c r="P825" s="48">
        <f t="shared" si="805"/>
        <v>0</v>
      </c>
      <c r="Q825" s="48">
        <f t="shared" si="805"/>
        <v>0</v>
      </c>
      <c r="R825" s="45">
        <f t="shared" si="788"/>
        <v>8561.5</v>
      </c>
      <c r="S825" s="45">
        <f t="shared" si="789"/>
        <v>8561.5</v>
      </c>
      <c r="T825" s="45">
        <f t="shared" si="790"/>
        <v>8550</v>
      </c>
      <c r="U825" s="48">
        <f t="shared" si="805"/>
        <v>0</v>
      </c>
    </row>
    <row r="826" spans="1:21" ht="31.5" x14ac:dyDescent="0.25">
      <c r="A826" s="20" t="s">
        <v>279</v>
      </c>
      <c r="B826" s="20" t="s">
        <v>6</v>
      </c>
      <c r="C826" s="20"/>
      <c r="D826" s="20"/>
      <c r="E826" s="23" t="s">
        <v>733</v>
      </c>
      <c r="F826" s="24">
        <f>F827</f>
        <v>8561.5</v>
      </c>
      <c r="G826" s="24">
        <f t="shared" si="805"/>
        <v>8561.5</v>
      </c>
      <c r="H826" s="24">
        <f t="shared" si="805"/>
        <v>8550</v>
      </c>
      <c r="I826" s="24">
        <f t="shared" si="805"/>
        <v>0</v>
      </c>
      <c r="J826" s="24">
        <f t="shared" si="805"/>
        <v>0</v>
      </c>
      <c r="K826" s="24">
        <f t="shared" si="805"/>
        <v>0</v>
      </c>
      <c r="L826" s="42">
        <f t="shared" si="802"/>
        <v>8561.5</v>
      </c>
      <c r="M826" s="42">
        <f t="shared" si="803"/>
        <v>8561.5</v>
      </c>
      <c r="N826" s="42">
        <f t="shared" si="804"/>
        <v>8550</v>
      </c>
      <c r="O826" s="48">
        <f t="shared" si="805"/>
        <v>0</v>
      </c>
      <c r="P826" s="48">
        <f t="shared" si="805"/>
        <v>0</v>
      </c>
      <c r="Q826" s="48">
        <f t="shared" si="805"/>
        <v>0</v>
      </c>
      <c r="R826" s="45">
        <f t="shared" si="788"/>
        <v>8561.5</v>
      </c>
      <c r="S826" s="45">
        <f t="shared" si="789"/>
        <v>8561.5</v>
      </c>
      <c r="T826" s="45">
        <f t="shared" si="790"/>
        <v>8550</v>
      </c>
      <c r="U826" s="48">
        <f t="shared" si="805"/>
        <v>0</v>
      </c>
    </row>
    <row r="827" spans="1:21" ht="47.25" x14ac:dyDescent="0.25">
      <c r="A827" s="20" t="s">
        <v>279</v>
      </c>
      <c r="B827" s="20" t="s">
        <v>167</v>
      </c>
      <c r="C827" s="20"/>
      <c r="D827" s="20"/>
      <c r="E827" s="23" t="s">
        <v>734</v>
      </c>
      <c r="F827" s="24">
        <f>F828</f>
        <v>8561.5</v>
      </c>
      <c r="G827" s="24">
        <f t="shared" si="805"/>
        <v>8561.5</v>
      </c>
      <c r="H827" s="24">
        <f t="shared" si="805"/>
        <v>8550</v>
      </c>
      <c r="I827" s="24">
        <f t="shared" si="805"/>
        <v>0</v>
      </c>
      <c r="J827" s="24">
        <f t="shared" si="805"/>
        <v>0</v>
      </c>
      <c r="K827" s="24">
        <f t="shared" si="805"/>
        <v>0</v>
      </c>
      <c r="L827" s="42">
        <f t="shared" si="802"/>
        <v>8561.5</v>
      </c>
      <c r="M827" s="42">
        <f t="shared" si="803"/>
        <v>8561.5</v>
      </c>
      <c r="N827" s="42">
        <f t="shared" si="804"/>
        <v>8550</v>
      </c>
      <c r="O827" s="48">
        <f t="shared" si="805"/>
        <v>0</v>
      </c>
      <c r="P827" s="48">
        <f t="shared" si="805"/>
        <v>0</v>
      </c>
      <c r="Q827" s="48">
        <f t="shared" si="805"/>
        <v>0</v>
      </c>
      <c r="R827" s="45">
        <f t="shared" si="788"/>
        <v>8561.5</v>
      </c>
      <c r="S827" s="45">
        <f t="shared" si="789"/>
        <v>8561.5</v>
      </c>
      <c r="T827" s="45">
        <f t="shared" si="790"/>
        <v>8550</v>
      </c>
      <c r="U827" s="48">
        <f t="shared" si="805"/>
        <v>0</v>
      </c>
    </row>
    <row r="828" spans="1:21" x14ac:dyDescent="0.25">
      <c r="A828" s="20" t="s">
        <v>279</v>
      </c>
      <c r="B828" s="20">
        <v>240</v>
      </c>
      <c r="C828" s="20" t="s">
        <v>58</v>
      </c>
      <c r="D828" s="20" t="s">
        <v>57</v>
      </c>
      <c r="E828" s="23" t="s">
        <v>766</v>
      </c>
      <c r="F828" s="24">
        <v>8561.5</v>
      </c>
      <c r="G828" s="24">
        <v>8561.5</v>
      </c>
      <c r="H828" s="24">
        <v>8550</v>
      </c>
      <c r="I828" s="24"/>
      <c r="J828" s="24"/>
      <c r="K828" s="24"/>
      <c r="L828" s="42">
        <f t="shared" si="802"/>
        <v>8561.5</v>
      </c>
      <c r="M828" s="42">
        <f t="shared" si="803"/>
        <v>8561.5</v>
      </c>
      <c r="N828" s="42">
        <f t="shared" si="804"/>
        <v>8550</v>
      </c>
      <c r="O828" s="48"/>
      <c r="P828" s="48"/>
      <c r="Q828" s="48"/>
      <c r="R828" s="45">
        <f t="shared" si="788"/>
        <v>8561.5</v>
      </c>
      <c r="S828" s="45">
        <f t="shared" si="789"/>
        <v>8561.5</v>
      </c>
      <c r="T828" s="45">
        <f t="shared" si="790"/>
        <v>8550</v>
      </c>
      <c r="U828" s="48"/>
    </row>
    <row r="829" spans="1:21" ht="31.5" x14ac:dyDescent="0.25">
      <c r="A829" s="20" t="s">
        <v>280</v>
      </c>
      <c r="B829" s="20"/>
      <c r="C829" s="20"/>
      <c r="D829" s="20"/>
      <c r="E829" s="23" t="s">
        <v>559</v>
      </c>
      <c r="F829" s="24">
        <f>F830</f>
        <v>64918.3</v>
      </c>
      <c r="G829" s="24">
        <f t="shared" ref="G829:U831" si="806">G830</f>
        <v>0</v>
      </c>
      <c r="H829" s="24">
        <f t="shared" si="806"/>
        <v>0</v>
      </c>
      <c r="I829" s="24">
        <f t="shared" si="806"/>
        <v>0</v>
      </c>
      <c r="J829" s="24">
        <f t="shared" si="806"/>
        <v>0</v>
      </c>
      <c r="K829" s="24">
        <f t="shared" si="806"/>
        <v>0</v>
      </c>
      <c r="L829" s="42">
        <f t="shared" si="802"/>
        <v>64918.3</v>
      </c>
      <c r="M829" s="42">
        <f t="shared" si="803"/>
        <v>0</v>
      </c>
      <c r="N829" s="42">
        <f t="shared" si="804"/>
        <v>0</v>
      </c>
      <c r="O829" s="48">
        <f t="shared" si="806"/>
        <v>0</v>
      </c>
      <c r="P829" s="48">
        <f t="shared" si="806"/>
        <v>0</v>
      </c>
      <c r="Q829" s="48">
        <f t="shared" si="806"/>
        <v>0</v>
      </c>
      <c r="R829" s="45">
        <f t="shared" si="788"/>
        <v>64918.3</v>
      </c>
      <c r="S829" s="45">
        <f t="shared" si="789"/>
        <v>0</v>
      </c>
      <c r="T829" s="45">
        <f t="shared" si="790"/>
        <v>0</v>
      </c>
      <c r="U829" s="48">
        <f t="shared" si="806"/>
        <v>0</v>
      </c>
    </row>
    <row r="830" spans="1:21" ht="47.25" x14ac:dyDescent="0.25">
      <c r="A830" s="20" t="s">
        <v>280</v>
      </c>
      <c r="B830" s="20" t="s">
        <v>14</v>
      </c>
      <c r="C830" s="20"/>
      <c r="D830" s="20"/>
      <c r="E830" s="23" t="s">
        <v>740</v>
      </c>
      <c r="F830" s="24">
        <f>F831</f>
        <v>64918.3</v>
      </c>
      <c r="G830" s="24">
        <f t="shared" si="806"/>
        <v>0</v>
      </c>
      <c r="H830" s="24">
        <f t="shared" si="806"/>
        <v>0</v>
      </c>
      <c r="I830" s="24">
        <f t="shared" si="806"/>
        <v>0</v>
      </c>
      <c r="J830" s="24">
        <f t="shared" si="806"/>
        <v>0</v>
      </c>
      <c r="K830" s="24">
        <f t="shared" si="806"/>
        <v>0</v>
      </c>
      <c r="L830" s="42">
        <f t="shared" si="802"/>
        <v>64918.3</v>
      </c>
      <c r="M830" s="42">
        <f t="shared" si="803"/>
        <v>0</v>
      </c>
      <c r="N830" s="42">
        <f t="shared" si="804"/>
        <v>0</v>
      </c>
      <c r="O830" s="48">
        <f t="shared" si="806"/>
        <v>0</v>
      </c>
      <c r="P830" s="48">
        <f t="shared" si="806"/>
        <v>0</v>
      </c>
      <c r="Q830" s="48">
        <f t="shared" si="806"/>
        <v>0</v>
      </c>
      <c r="R830" s="45">
        <f t="shared" si="788"/>
        <v>64918.3</v>
      </c>
      <c r="S830" s="45">
        <f t="shared" si="789"/>
        <v>0</v>
      </c>
      <c r="T830" s="45">
        <f t="shared" si="790"/>
        <v>0</v>
      </c>
      <c r="U830" s="48">
        <f t="shared" si="806"/>
        <v>0</v>
      </c>
    </row>
    <row r="831" spans="1:21" x14ac:dyDescent="0.25">
      <c r="A831" s="20" t="s">
        <v>280</v>
      </c>
      <c r="B831" s="20" t="s">
        <v>330</v>
      </c>
      <c r="C831" s="20"/>
      <c r="D831" s="20"/>
      <c r="E831" s="23" t="s">
        <v>741</v>
      </c>
      <c r="F831" s="24">
        <f>F832</f>
        <v>64918.3</v>
      </c>
      <c r="G831" s="24">
        <f t="shared" si="806"/>
        <v>0</v>
      </c>
      <c r="H831" s="24">
        <f t="shared" si="806"/>
        <v>0</v>
      </c>
      <c r="I831" s="24">
        <f t="shared" si="806"/>
        <v>0</v>
      </c>
      <c r="J831" s="24">
        <f t="shared" si="806"/>
        <v>0</v>
      </c>
      <c r="K831" s="24">
        <f t="shared" si="806"/>
        <v>0</v>
      </c>
      <c r="L831" s="42">
        <f t="shared" si="802"/>
        <v>64918.3</v>
      </c>
      <c r="M831" s="42">
        <f t="shared" si="803"/>
        <v>0</v>
      </c>
      <c r="N831" s="42">
        <f t="shared" si="804"/>
        <v>0</v>
      </c>
      <c r="O831" s="48">
        <f t="shared" si="806"/>
        <v>0</v>
      </c>
      <c r="P831" s="48">
        <f t="shared" si="806"/>
        <v>0</v>
      </c>
      <c r="Q831" s="48">
        <f t="shared" si="806"/>
        <v>0</v>
      </c>
      <c r="R831" s="45">
        <f t="shared" si="788"/>
        <v>64918.3</v>
      </c>
      <c r="S831" s="45">
        <f t="shared" si="789"/>
        <v>0</v>
      </c>
      <c r="T831" s="45">
        <f t="shared" si="790"/>
        <v>0</v>
      </c>
      <c r="U831" s="48">
        <f t="shared" si="806"/>
        <v>0</v>
      </c>
    </row>
    <row r="832" spans="1:21" x14ac:dyDescent="0.25">
      <c r="A832" s="20" t="s">
        <v>280</v>
      </c>
      <c r="B832" s="20">
        <v>410</v>
      </c>
      <c r="C832" s="20" t="s">
        <v>58</v>
      </c>
      <c r="D832" s="20" t="s">
        <v>57</v>
      </c>
      <c r="E832" s="23" t="s">
        <v>766</v>
      </c>
      <c r="F832" s="24">
        <v>64918.3</v>
      </c>
      <c r="G832" s="24">
        <v>0</v>
      </c>
      <c r="H832" s="24">
        <v>0</v>
      </c>
      <c r="I832" s="24"/>
      <c r="J832" s="24"/>
      <c r="K832" s="24"/>
      <c r="L832" s="42">
        <f t="shared" si="802"/>
        <v>64918.3</v>
      </c>
      <c r="M832" s="42">
        <f t="shared" si="803"/>
        <v>0</v>
      </c>
      <c r="N832" s="42">
        <f t="shared" si="804"/>
        <v>0</v>
      </c>
      <c r="O832" s="48"/>
      <c r="P832" s="48"/>
      <c r="Q832" s="48"/>
      <c r="R832" s="45">
        <f t="shared" si="788"/>
        <v>64918.3</v>
      </c>
      <c r="S832" s="45">
        <f t="shared" si="789"/>
        <v>0</v>
      </c>
      <c r="T832" s="45">
        <f t="shared" si="790"/>
        <v>0</v>
      </c>
      <c r="U832" s="48"/>
    </row>
    <row r="833" spans="1:22" x14ac:dyDescent="0.25">
      <c r="A833" s="20" t="s">
        <v>281</v>
      </c>
      <c r="B833" s="20"/>
      <c r="C833" s="20"/>
      <c r="D833" s="20"/>
      <c r="E833" s="23" t="s">
        <v>560</v>
      </c>
      <c r="F833" s="24">
        <f>F834</f>
        <v>27057.4</v>
      </c>
      <c r="G833" s="24">
        <f t="shared" ref="G833:U835" si="807">G834</f>
        <v>0</v>
      </c>
      <c r="H833" s="24">
        <f t="shared" si="807"/>
        <v>0</v>
      </c>
      <c r="I833" s="24">
        <f t="shared" si="807"/>
        <v>0</v>
      </c>
      <c r="J833" s="24">
        <f t="shared" si="807"/>
        <v>0</v>
      </c>
      <c r="K833" s="24">
        <f t="shared" si="807"/>
        <v>0</v>
      </c>
      <c r="L833" s="42">
        <f t="shared" si="802"/>
        <v>27057.4</v>
      </c>
      <c r="M833" s="42">
        <f t="shared" si="803"/>
        <v>0</v>
      </c>
      <c r="N833" s="42">
        <f t="shared" si="804"/>
        <v>0</v>
      </c>
      <c r="O833" s="48">
        <f t="shared" si="807"/>
        <v>0</v>
      </c>
      <c r="P833" s="48">
        <f t="shared" si="807"/>
        <v>0</v>
      </c>
      <c r="Q833" s="48">
        <f t="shared" si="807"/>
        <v>0</v>
      </c>
      <c r="R833" s="45">
        <f t="shared" si="788"/>
        <v>27057.4</v>
      </c>
      <c r="S833" s="45">
        <f t="shared" si="789"/>
        <v>0</v>
      </c>
      <c r="T833" s="45">
        <f t="shared" si="790"/>
        <v>0</v>
      </c>
      <c r="U833" s="48">
        <f t="shared" si="807"/>
        <v>0</v>
      </c>
    </row>
    <row r="834" spans="1:22" ht="47.25" x14ac:dyDescent="0.25">
      <c r="A834" s="20" t="s">
        <v>281</v>
      </c>
      <c r="B834" s="20" t="s">
        <v>14</v>
      </c>
      <c r="C834" s="20"/>
      <c r="D834" s="20"/>
      <c r="E834" s="23" t="s">
        <v>740</v>
      </c>
      <c r="F834" s="24">
        <f>F835</f>
        <v>27057.4</v>
      </c>
      <c r="G834" s="24">
        <f t="shared" si="807"/>
        <v>0</v>
      </c>
      <c r="H834" s="24">
        <f t="shared" si="807"/>
        <v>0</v>
      </c>
      <c r="I834" s="24">
        <f t="shared" si="807"/>
        <v>0</v>
      </c>
      <c r="J834" s="24">
        <f t="shared" si="807"/>
        <v>0</v>
      </c>
      <c r="K834" s="24">
        <f t="shared" si="807"/>
        <v>0</v>
      </c>
      <c r="L834" s="42">
        <f t="shared" si="802"/>
        <v>27057.4</v>
      </c>
      <c r="M834" s="42">
        <f t="shared" si="803"/>
        <v>0</v>
      </c>
      <c r="N834" s="42">
        <f t="shared" si="804"/>
        <v>0</v>
      </c>
      <c r="O834" s="48">
        <f t="shared" si="807"/>
        <v>0</v>
      </c>
      <c r="P834" s="48">
        <f t="shared" si="807"/>
        <v>0</v>
      </c>
      <c r="Q834" s="48">
        <f t="shared" si="807"/>
        <v>0</v>
      </c>
      <c r="R834" s="45">
        <f t="shared" si="788"/>
        <v>27057.4</v>
      </c>
      <c r="S834" s="45">
        <f t="shared" si="789"/>
        <v>0</v>
      </c>
      <c r="T834" s="45">
        <f t="shared" si="790"/>
        <v>0</v>
      </c>
      <c r="U834" s="48">
        <f t="shared" si="807"/>
        <v>0</v>
      </c>
    </row>
    <row r="835" spans="1:22" x14ac:dyDescent="0.25">
      <c r="A835" s="20" t="s">
        <v>281</v>
      </c>
      <c r="B835" s="20" t="s">
        <v>330</v>
      </c>
      <c r="C835" s="20"/>
      <c r="D835" s="20"/>
      <c r="E835" s="23" t="s">
        <v>741</v>
      </c>
      <c r="F835" s="24">
        <f>F836</f>
        <v>27057.4</v>
      </c>
      <c r="G835" s="24">
        <f t="shared" si="807"/>
        <v>0</v>
      </c>
      <c r="H835" s="24">
        <f t="shared" si="807"/>
        <v>0</v>
      </c>
      <c r="I835" s="24">
        <f t="shared" si="807"/>
        <v>0</v>
      </c>
      <c r="J835" s="24">
        <f t="shared" si="807"/>
        <v>0</v>
      </c>
      <c r="K835" s="24">
        <f t="shared" si="807"/>
        <v>0</v>
      </c>
      <c r="L835" s="42">
        <f t="shared" si="802"/>
        <v>27057.4</v>
      </c>
      <c r="M835" s="42">
        <f t="shared" si="803"/>
        <v>0</v>
      </c>
      <c r="N835" s="42">
        <f t="shared" si="804"/>
        <v>0</v>
      </c>
      <c r="O835" s="48">
        <f t="shared" si="807"/>
        <v>0</v>
      </c>
      <c r="P835" s="48">
        <f t="shared" si="807"/>
        <v>0</v>
      </c>
      <c r="Q835" s="48">
        <f t="shared" si="807"/>
        <v>0</v>
      </c>
      <c r="R835" s="45">
        <f t="shared" si="788"/>
        <v>27057.4</v>
      </c>
      <c r="S835" s="45">
        <f t="shared" si="789"/>
        <v>0</v>
      </c>
      <c r="T835" s="45">
        <f t="shared" si="790"/>
        <v>0</v>
      </c>
      <c r="U835" s="48">
        <f t="shared" si="807"/>
        <v>0</v>
      </c>
    </row>
    <row r="836" spans="1:22" x14ac:dyDescent="0.25">
      <c r="A836" s="20" t="s">
        <v>281</v>
      </c>
      <c r="B836" s="20">
        <v>410</v>
      </c>
      <c r="C836" s="20" t="s">
        <v>58</v>
      </c>
      <c r="D836" s="20" t="s">
        <v>57</v>
      </c>
      <c r="E836" s="23" t="s">
        <v>766</v>
      </c>
      <c r="F836" s="24">
        <v>27057.4</v>
      </c>
      <c r="G836" s="24">
        <v>0</v>
      </c>
      <c r="H836" s="24">
        <v>0</v>
      </c>
      <c r="I836" s="24"/>
      <c r="J836" s="24"/>
      <c r="K836" s="24"/>
      <c r="L836" s="42">
        <f t="shared" si="802"/>
        <v>27057.4</v>
      </c>
      <c r="M836" s="42">
        <f t="shared" si="803"/>
        <v>0</v>
      </c>
      <c r="N836" s="42">
        <f t="shared" si="804"/>
        <v>0</v>
      </c>
      <c r="O836" s="48"/>
      <c r="P836" s="48"/>
      <c r="Q836" s="48"/>
      <c r="R836" s="45">
        <f t="shared" si="788"/>
        <v>27057.4</v>
      </c>
      <c r="S836" s="45">
        <f t="shared" si="789"/>
        <v>0</v>
      </c>
      <c r="T836" s="45">
        <f t="shared" si="790"/>
        <v>0</v>
      </c>
      <c r="U836" s="48"/>
    </row>
    <row r="837" spans="1:22" hidden="1" x14ac:dyDescent="0.25">
      <c r="A837" s="20" t="s">
        <v>282</v>
      </c>
      <c r="B837" s="20"/>
      <c r="C837" s="20"/>
      <c r="D837" s="20"/>
      <c r="E837" s="23" t="s">
        <v>845</v>
      </c>
      <c r="F837" s="24">
        <f>F838</f>
        <v>0</v>
      </c>
      <c r="G837" s="24">
        <f t="shared" ref="G837:U839" si="808">G838</f>
        <v>5000</v>
      </c>
      <c r="H837" s="24">
        <f t="shared" si="808"/>
        <v>75000</v>
      </c>
      <c r="I837" s="24">
        <f t="shared" si="808"/>
        <v>0</v>
      </c>
      <c r="J837" s="24">
        <f t="shared" si="808"/>
        <v>0</v>
      </c>
      <c r="K837" s="24">
        <f t="shared" si="808"/>
        <v>0</v>
      </c>
      <c r="L837" s="42">
        <f t="shared" si="802"/>
        <v>0</v>
      </c>
      <c r="M837" s="42">
        <f t="shared" si="803"/>
        <v>5000</v>
      </c>
      <c r="N837" s="42">
        <f t="shared" si="804"/>
        <v>75000</v>
      </c>
      <c r="O837" s="48">
        <f t="shared" si="808"/>
        <v>0</v>
      </c>
      <c r="P837" s="48">
        <f t="shared" si="808"/>
        <v>0</v>
      </c>
      <c r="Q837" s="48">
        <f t="shared" si="808"/>
        <v>0</v>
      </c>
      <c r="R837" s="45">
        <f t="shared" si="788"/>
        <v>0</v>
      </c>
      <c r="S837" s="45">
        <f t="shared" si="789"/>
        <v>5000</v>
      </c>
      <c r="T837" s="45">
        <f t="shared" si="790"/>
        <v>75000</v>
      </c>
      <c r="U837" s="48">
        <f t="shared" si="808"/>
        <v>0</v>
      </c>
      <c r="V837" s="5">
        <v>0</v>
      </c>
    </row>
    <row r="838" spans="1:22" ht="47.25" hidden="1" x14ac:dyDescent="0.25">
      <c r="A838" s="20" t="s">
        <v>282</v>
      </c>
      <c r="B838" s="20" t="s">
        <v>14</v>
      </c>
      <c r="C838" s="20"/>
      <c r="D838" s="20"/>
      <c r="E838" s="23" t="s">
        <v>740</v>
      </c>
      <c r="F838" s="24">
        <f>F839</f>
        <v>0</v>
      </c>
      <c r="G838" s="24">
        <f t="shared" si="808"/>
        <v>5000</v>
      </c>
      <c r="H838" s="24">
        <f t="shared" si="808"/>
        <v>75000</v>
      </c>
      <c r="I838" s="24">
        <f t="shared" si="808"/>
        <v>0</v>
      </c>
      <c r="J838" s="24">
        <f t="shared" si="808"/>
        <v>0</v>
      </c>
      <c r="K838" s="24">
        <f t="shared" si="808"/>
        <v>0</v>
      </c>
      <c r="L838" s="42">
        <f t="shared" si="802"/>
        <v>0</v>
      </c>
      <c r="M838" s="42">
        <f t="shared" si="803"/>
        <v>5000</v>
      </c>
      <c r="N838" s="42">
        <f t="shared" si="804"/>
        <v>75000</v>
      </c>
      <c r="O838" s="48">
        <f t="shared" si="808"/>
        <v>0</v>
      </c>
      <c r="P838" s="48">
        <f t="shared" si="808"/>
        <v>0</v>
      </c>
      <c r="Q838" s="48">
        <f t="shared" si="808"/>
        <v>0</v>
      </c>
      <c r="R838" s="45">
        <f t="shared" si="788"/>
        <v>0</v>
      </c>
      <c r="S838" s="45">
        <f t="shared" si="789"/>
        <v>5000</v>
      </c>
      <c r="T838" s="45">
        <f t="shared" si="790"/>
        <v>75000</v>
      </c>
      <c r="U838" s="48">
        <f t="shared" si="808"/>
        <v>0</v>
      </c>
      <c r="V838" s="5">
        <v>0</v>
      </c>
    </row>
    <row r="839" spans="1:22" hidden="1" x14ac:dyDescent="0.25">
      <c r="A839" s="20" t="s">
        <v>282</v>
      </c>
      <c r="B839" s="20" t="s">
        <v>330</v>
      </c>
      <c r="C839" s="20"/>
      <c r="D839" s="20"/>
      <c r="E839" s="23" t="s">
        <v>741</v>
      </c>
      <c r="F839" s="24">
        <f>F840</f>
        <v>0</v>
      </c>
      <c r="G839" s="24">
        <f t="shared" si="808"/>
        <v>5000</v>
      </c>
      <c r="H839" s="24">
        <f t="shared" si="808"/>
        <v>75000</v>
      </c>
      <c r="I839" s="24">
        <f t="shared" si="808"/>
        <v>0</v>
      </c>
      <c r="J839" s="24">
        <f t="shared" si="808"/>
        <v>0</v>
      </c>
      <c r="K839" s="24">
        <f t="shared" si="808"/>
        <v>0</v>
      </c>
      <c r="L839" s="42">
        <f t="shared" si="802"/>
        <v>0</v>
      </c>
      <c r="M839" s="42">
        <f t="shared" si="803"/>
        <v>5000</v>
      </c>
      <c r="N839" s="42">
        <f t="shared" si="804"/>
        <v>75000</v>
      </c>
      <c r="O839" s="48">
        <f t="shared" si="808"/>
        <v>0</v>
      </c>
      <c r="P839" s="48">
        <f t="shared" si="808"/>
        <v>0</v>
      </c>
      <c r="Q839" s="48">
        <f t="shared" si="808"/>
        <v>0</v>
      </c>
      <c r="R839" s="45">
        <f t="shared" si="788"/>
        <v>0</v>
      </c>
      <c r="S839" s="45">
        <f t="shared" si="789"/>
        <v>5000</v>
      </c>
      <c r="T839" s="45">
        <f t="shared" si="790"/>
        <v>75000</v>
      </c>
      <c r="U839" s="48">
        <f t="shared" si="808"/>
        <v>0</v>
      </c>
      <c r="V839" s="5">
        <v>0</v>
      </c>
    </row>
    <row r="840" spans="1:22" hidden="1" x14ac:dyDescent="0.25">
      <c r="A840" s="20" t="s">
        <v>282</v>
      </c>
      <c r="B840" s="20">
        <v>410</v>
      </c>
      <c r="C840" s="20" t="s">
        <v>58</v>
      </c>
      <c r="D840" s="20" t="s">
        <v>57</v>
      </c>
      <c r="E840" s="23" t="s">
        <v>766</v>
      </c>
      <c r="F840" s="24">
        <v>0</v>
      </c>
      <c r="G840" s="24">
        <v>5000</v>
      </c>
      <c r="H840" s="24">
        <v>75000</v>
      </c>
      <c r="I840" s="24"/>
      <c r="J840" s="24"/>
      <c r="K840" s="24"/>
      <c r="L840" s="42">
        <f t="shared" si="802"/>
        <v>0</v>
      </c>
      <c r="M840" s="42">
        <f t="shared" si="803"/>
        <v>5000</v>
      </c>
      <c r="N840" s="42">
        <f t="shared" si="804"/>
        <v>75000</v>
      </c>
      <c r="O840" s="48"/>
      <c r="P840" s="48"/>
      <c r="Q840" s="48"/>
      <c r="R840" s="45">
        <f t="shared" si="788"/>
        <v>0</v>
      </c>
      <c r="S840" s="45">
        <f t="shared" si="789"/>
        <v>5000</v>
      </c>
      <c r="T840" s="45">
        <f t="shared" si="790"/>
        <v>75000</v>
      </c>
      <c r="U840" s="48"/>
      <c r="V840" s="5">
        <v>0</v>
      </c>
    </row>
    <row r="841" spans="1:22" ht="63" x14ac:dyDescent="0.25">
      <c r="A841" s="20" t="s">
        <v>283</v>
      </c>
      <c r="B841" s="20"/>
      <c r="C841" s="20"/>
      <c r="D841" s="20"/>
      <c r="E841" s="30" t="s">
        <v>800</v>
      </c>
      <c r="F841" s="24">
        <f>F842</f>
        <v>164.3</v>
      </c>
      <c r="G841" s="24">
        <f t="shared" ref="G841:U843" si="809">G842</f>
        <v>167.5</v>
      </c>
      <c r="H841" s="24">
        <f t="shared" si="809"/>
        <v>167.5</v>
      </c>
      <c r="I841" s="24">
        <f t="shared" si="809"/>
        <v>-74.3</v>
      </c>
      <c r="J841" s="24">
        <f t="shared" si="809"/>
        <v>-75.8</v>
      </c>
      <c r="K841" s="24">
        <f t="shared" si="809"/>
        <v>-75.8</v>
      </c>
      <c r="L841" s="42">
        <f t="shared" si="802"/>
        <v>90.000000000000014</v>
      </c>
      <c r="M841" s="42">
        <f t="shared" si="803"/>
        <v>91.7</v>
      </c>
      <c r="N841" s="42">
        <f t="shared" si="804"/>
        <v>91.7</v>
      </c>
      <c r="O841" s="48">
        <f t="shared" si="809"/>
        <v>0</v>
      </c>
      <c r="P841" s="48">
        <f t="shared" si="809"/>
        <v>0</v>
      </c>
      <c r="Q841" s="48">
        <f t="shared" si="809"/>
        <v>0</v>
      </c>
      <c r="R841" s="45">
        <f t="shared" si="788"/>
        <v>90.000000000000014</v>
      </c>
      <c r="S841" s="45">
        <f t="shared" si="789"/>
        <v>91.7</v>
      </c>
      <c r="T841" s="45">
        <f t="shared" si="790"/>
        <v>91.7</v>
      </c>
      <c r="U841" s="48">
        <f t="shared" si="809"/>
        <v>0</v>
      </c>
    </row>
    <row r="842" spans="1:22" x14ac:dyDescent="0.25">
      <c r="A842" s="20" t="s">
        <v>283</v>
      </c>
      <c r="B842" s="20" t="s">
        <v>7</v>
      </c>
      <c r="C842" s="20"/>
      <c r="D842" s="20"/>
      <c r="E842" s="23" t="s">
        <v>746</v>
      </c>
      <c r="F842" s="24">
        <f>F843</f>
        <v>164.3</v>
      </c>
      <c r="G842" s="24">
        <f t="shared" si="809"/>
        <v>167.5</v>
      </c>
      <c r="H842" s="24">
        <f t="shared" si="809"/>
        <v>167.5</v>
      </c>
      <c r="I842" s="24">
        <f t="shared" si="809"/>
        <v>-74.3</v>
      </c>
      <c r="J842" s="24">
        <f t="shared" si="809"/>
        <v>-75.8</v>
      </c>
      <c r="K842" s="24">
        <f t="shared" si="809"/>
        <v>-75.8</v>
      </c>
      <c r="L842" s="42">
        <f t="shared" si="802"/>
        <v>90.000000000000014</v>
      </c>
      <c r="M842" s="42">
        <f t="shared" si="803"/>
        <v>91.7</v>
      </c>
      <c r="N842" s="42">
        <f t="shared" si="804"/>
        <v>91.7</v>
      </c>
      <c r="O842" s="48">
        <f t="shared" si="809"/>
        <v>0</v>
      </c>
      <c r="P842" s="48">
        <f t="shared" si="809"/>
        <v>0</v>
      </c>
      <c r="Q842" s="48">
        <f t="shared" si="809"/>
        <v>0</v>
      </c>
      <c r="R842" s="45">
        <f t="shared" si="788"/>
        <v>90.000000000000014</v>
      </c>
      <c r="S842" s="45">
        <f t="shared" si="789"/>
        <v>91.7</v>
      </c>
      <c r="T842" s="45">
        <f t="shared" si="790"/>
        <v>91.7</v>
      </c>
      <c r="U842" s="48">
        <f t="shared" si="809"/>
        <v>0</v>
      </c>
    </row>
    <row r="843" spans="1:22" ht="63" x14ac:dyDescent="0.25">
      <c r="A843" s="20" t="s">
        <v>283</v>
      </c>
      <c r="B843" s="20" t="s">
        <v>220</v>
      </c>
      <c r="C843" s="20"/>
      <c r="D843" s="20"/>
      <c r="E843" s="23" t="s">
        <v>747</v>
      </c>
      <c r="F843" s="24">
        <f>F844</f>
        <v>164.3</v>
      </c>
      <c r="G843" s="24">
        <f t="shared" si="809"/>
        <v>167.5</v>
      </c>
      <c r="H843" s="24">
        <f t="shared" si="809"/>
        <v>167.5</v>
      </c>
      <c r="I843" s="24">
        <f t="shared" si="809"/>
        <v>-74.3</v>
      </c>
      <c r="J843" s="24">
        <f t="shared" si="809"/>
        <v>-75.8</v>
      </c>
      <c r="K843" s="24">
        <f t="shared" si="809"/>
        <v>-75.8</v>
      </c>
      <c r="L843" s="42">
        <f t="shared" si="802"/>
        <v>90.000000000000014</v>
      </c>
      <c r="M843" s="42">
        <f t="shared" si="803"/>
        <v>91.7</v>
      </c>
      <c r="N843" s="42">
        <f t="shared" si="804"/>
        <v>91.7</v>
      </c>
      <c r="O843" s="48">
        <f t="shared" si="809"/>
        <v>0</v>
      </c>
      <c r="P843" s="48">
        <f t="shared" si="809"/>
        <v>0</v>
      </c>
      <c r="Q843" s="48">
        <f t="shared" si="809"/>
        <v>0</v>
      </c>
      <c r="R843" s="45">
        <f t="shared" si="788"/>
        <v>90.000000000000014</v>
      </c>
      <c r="S843" s="45">
        <f t="shared" si="789"/>
        <v>91.7</v>
      </c>
      <c r="T843" s="45">
        <f t="shared" si="790"/>
        <v>91.7</v>
      </c>
      <c r="U843" s="48">
        <f t="shared" si="809"/>
        <v>0</v>
      </c>
    </row>
    <row r="844" spans="1:22" x14ac:dyDescent="0.25">
      <c r="A844" s="20" t="s">
        <v>283</v>
      </c>
      <c r="B844" s="20">
        <v>810</v>
      </c>
      <c r="C844" s="20" t="s">
        <v>58</v>
      </c>
      <c r="D844" s="20" t="s">
        <v>57</v>
      </c>
      <c r="E844" s="23" t="s">
        <v>766</v>
      </c>
      <c r="F844" s="24">
        <v>164.3</v>
      </c>
      <c r="G844" s="24">
        <v>167.5</v>
      </c>
      <c r="H844" s="24">
        <v>167.5</v>
      </c>
      <c r="I844" s="24">
        <v>-74.3</v>
      </c>
      <c r="J844" s="24">
        <v>-75.8</v>
      </c>
      <c r="K844" s="24">
        <v>-75.8</v>
      </c>
      <c r="L844" s="42">
        <f t="shared" si="802"/>
        <v>90.000000000000014</v>
      </c>
      <c r="M844" s="42">
        <f t="shared" si="803"/>
        <v>91.7</v>
      </c>
      <c r="N844" s="42">
        <f t="shared" si="804"/>
        <v>91.7</v>
      </c>
      <c r="O844" s="48"/>
      <c r="P844" s="48"/>
      <c r="Q844" s="48"/>
      <c r="R844" s="45">
        <f t="shared" si="788"/>
        <v>90.000000000000014</v>
      </c>
      <c r="S844" s="45">
        <f t="shared" si="789"/>
        <v>91.7</v>
      </c>
      <c r="T844" s="45">
        <f t="shared" si="790"/>
        <v>91.7</v>
      </c>
      <c r="U844" s="48"/>
    </row>
    <row r="845" spans="1:22" s="8" customFormat="1" ht="63" x14ac:dyDescent="0.25">
      <c r="A845" s="1" t="s">
        <v>201</v>
      </c>
      <c r="B845" s="1"/>
      <c r="C845" s="1"/>
      <c r="D845" s="1"/>
      <c r="E845" s="2" t="s">
        <v>561</v>
      </c>
      <c r="F845" s="3">
        <f>F846+F868</f>
        <v>977125.70000000007</v>
      </c>
      <c r="G845" s="3">
        <f t="shared" ref="G845:K845" si="810">G846+G868</f>
        <v>976541.8</v>
      </c>
      <c r="H845" s="3">
        <f t="shared" si="810"/>
        <v>930981.9</v>
      </c>
      <c r="I845" s="3">
        <f t="shared" si="810"/>
        <v>0</v>
      </c>
      <c r="J845" s="3">
        <f t="shared" si="810"/>
        <v>0</v>
      </c>
      <c r="K845" s="3">
        <f t="shared" si="810"/>
        <v>0</v>
      </c>
      <c r="L845" s="42">
        <f t="shared" si="802"/>
        <v>977125.70000000007</v>
      </c>
      <c r="M845" s="42">
        <f t="shared" si="803"/>
        <v>976541.8</v>
      </c>
      <c r="N845" s="42">
        <f t="shared" si="804"/>
        <v>930981.9</v>
      </c>
      <c r="O845" s="50">
        <f t="shared" ref="O845:P845" si="811">O846+O868</f>
        <v>0</v>
      </c>
      <c r="P845" s="50">
        <f t="shared" si="811"/>
        <v>0</v>
      </c>
      <c r="Q845" s="50">
        <f t="shared" ref="Q845" si="812">Q846+Q868</f>
        <v>0</v>
      </c>
      <c r="R845" s="53">
        <f t="shared" si="788"/>
        <v>977125.70000000007</v>
      </c>
      <c r="S845" s="45">
        <f t="shared" si="789"/>
        <v>976541.8</v>
      </c>
      <c r="T845" s="45">
        <f t="shared" si="790"/>
        <v>930981.9</v>
      </c>
      <c r="U845" s="50">
        <f t="shared" ref="U845" si="813">U846+U868</f>
        <v>0</v>
      </c>
    </row>
    <row r="846" spans="1:22" s="28" customFormat="1" ht="31.5" x14ac:dyDescent="0.25">
      <c r="A846" s="25" t="s">
        <v>301</v>
      </c>
      <c r="B846" s="25"/>
      <c r="C846" s="25"/>
      <c r="D846" s="25"/>
      <c r="E846" s="26" t="s">
        <v>562</v>
      </c>
      <c r="F846" s="27">
        <f>F847+F857+F861</f>
        <v>142956.80000000002</v>
      </c>
      <c r="G846" s="27">
        <f t="shared" ref="G846:K846" si="814">G847+G857+G861</f>
        <v>135641.79999999999</v>
      </c>
      <c r="H846" s="27">
        <f t="shared" si="814"/>
        <v>132934.69999999998</v>
      </c>
      <c r="I846" s="27">
        <f t="shared" si="814"/>
        <v>0</v>
      </c>
      <c r="J846" s="27">
        <f t="shared" si="814"/>
        <v>0</v>
      </c>
      <c r="K846" s="27">
        <f t="shared" si="814"/>
        <v>0</v>
      </c>
      <c r="L846" s="42">
        <f t="shared" si="802"/>
        <v>142956.80000000002</v>
      </c>
      <c r="M846" s="42">
        <f t="shared" si="803"/>
        <v>135641.79999999999</v>
      </c>
      <c r="N846" s="42">
        <f t="shared" si="804"/>
        <v>132934.69999999998</v>
      </c>
      <c r="O846" s="49">
        <f t="shared" ref="O846:P846" si="815">O847+O857+O861</f>
        <v>0</v>
      </c>
      <c r="P846" s="49">
        <f t="shared" si="815"/>
        <v>0</v>
      </c>
      <c r="Q846" s="49">
        <f t="shared" ref="Q846" si="816">Q847+Q857+Q861</f>
        <v>0</v>
      </c>
      <c r="R846" s="55">
        <f t="shared" si="788"/>
        <v>142956.80000000002</v>
      </c>
      <c r="S846" s="45">
        <f t="shared" si="789"/>
        <v>135641.79999999999</v>
      </c>
      <c r="T846" s="45">
        <f t="shared" si="790"/>
        <v>132934.69999999998</v>
      </c>
      <c r="U846" s="49">
        <f t="shared" ref="U846" si="817">U847+U857+U861</f>
        <v>0</v>
      </c>
    </row>
    <row r="847" spans="1:22" ht="78.75" x14ac:dyDescent="0.25">
      <c r="A847" s="20" t="s">
        <v>296</v>
      </c>
      <c r="B847" s="20"/>
      <c r="C847" s="20"/>
      <c r="D847" s="20"/>
      <c r="E847" s="23" t="s">
        <v>434</v>
      </c>
      <c r="F847" s="24">
        <f>F848+F851+F854</f>
        <v>22127.1</v>
      </c>
      <c r="G847" s="24">
        <f t="shared" ref="G847:K847" si="818">G848+G851+G854</f>
        <v>22193.7</v>
      </c>
      <c r="H847" s="24">
        <f t="shared" si="818"/>
        <v>22193.7</v>
      </c>
      <c r="I847" s="24">
        <f t="shared" si="818"/>
        <v>0</v>
      </c>
      <c r="J847" s="24">
        <f t="shared" si="818"/>
        <v>0</v>
      </c>
      <c r="K847" s="24">
        <f t="shared" si="818"/>
        <v>0</v>
      </c>
      <c r="L847" s="42">
        <f t="shared" si="802"/>
        <v>22127.1</v>
      </c>
      <c r="M847" s="42">
        <f t="shared" si="803"/>
        <v>22193.7</v>
      </c>
      <c r="N847" s="42">
        <f t="shared" si="804"/>
        <v>22193.7</v>
      </c>
      <c r="O847" s="48">
        <f t="shared" ref="O847:P847" si="819">O848+O851+O854</f>
        <v>0</v>
      </c>
      <c r="P847" s="48">
        <f t="shared" si="819"/>
        <v>0</v>
      </c>
      <c r="Q847" s="48">
        <f t="shared" ref="Q847" si="820">Q848+Q851+Q854</f>
        <v>0</v>
      </c>
      <c r="R847" s="45">
        <f t="shared" si="788"/>
        <v>22127.1</v>
      </c>
      <c r="S847" s="45">
        <f t="shared" si="789"/>
        <v>22193.7</v>
      </c>
      <c r="T847" s="45">
        <f t="shared" si="790"/>
        <v>22193.7</v>
      </c>
      <c r="U847" s="48">
        <f t="shared" ref="U847" si="821">U848+U851+U854</f>
        <v>0</v>
      </c>
    </row>
    <row r="848" spans="1:22" ht="94.5" x14ac:dyDescent="0.25">
      <c r="A848" s="20" t="s">
        <v>296</v>
      </c>
      <c r="B848" s="20" t="s">
        <v>13</v>
      </c>
      <c r="C848" s="20"/>
      <c r="D848" s="20"/>
      <c r="E848" s="23" t="s">
        <v>730</v>
      </c>
      <c r="F848" s="24">
        <f>F849</f>
        <v>15763.400000000001</v>
      </c>
      <c r="G848" s="24">
        <f t="shared" ref="G848:U849" si="822">G849</f>
        <v>15763.400000000001</v>
      </c>
      <c r="H848" s="24">
        <f t="shared" si="822"/>
        <v>15763.400000000001</v>
      </c>
      <c r="I848" s="24">
        <f t="shared" si="822"/>
        <v>0</v>
      </c>
      <c r="J848" s="24">
        <f t="shared" si="822"/>
        <v>0</v>
      </c>
      <c r="K848" s="24">
        <f t="shared" si="822"/>
        <v>0</v>
      </c>
      <c r="L848" s="42">
        <f t="shared" si="802"/>
        <v>15763.400000000001</v>
      </c>
      <c r="M848" s="42">
        <f t="shared" si="803"/>
        <v>15763.400000000001</v>
      </c>
      <c r="N848" s="42">
        <f t="shared" si="804"/>
        <v>15763.400000000001</v>
      </c>
      <c r="O848" s="48">
        <f t="shared" si="822"/>
        <v>0</v>
      </c>
      <c r="P848" s="48">
        <f t="shared" si="822"/>
        <v>0</v>
      </c>
      <c r="Q848" s="48">
        <f t="shared" si="822"/>
        <v>0</v>
      </c>
      <c r="R848" s="45">
        <f t="shared" si="788"/>
        <v>15763.400000000001</v>
      </c>
      <c r="S848" s="45">
        <f t="shared" si="789"/>
        <v>15763.400000000001</v>
      </c>
      <c r="T848" s="45">
        <f t="shared" si="790"/>
        <v>15763.400000000001</v>
      </c>
      <c r="U848" s="48">
        <f t="shared" si="822"/>
        <v>0</v>
      </c>
    </row>
    <row r="849" spans="1:21" ht="31.5" x14ac:dyDescent="0.25">
      <c r="A849" s="20" t="s">
        <v>296</v>
      </c>
      <c r="B849" s="20" t="s">
        <v>422</v>
      </c>
      <c r="C849" s="20"/>
      <c r="D849" s="20"/>
      <c r="E849" s="23" t="s">
        <v>731</v>
      </c>
      <c r="F849" s="24">
        <f>F850</f>
        <v>15763.400000000001</v>
      </c>
      <c r="G849" s="24">
        <f t="shared" si="822"/>
        <v>15763.400000000001</v>
      </c>
      <c r="H849" s="24">
        <f t="shared" si="822"/>
        <v>15763.400000000001</v>
      </c>
      <c r="I849" s="24">
        <f t="shared" si="822"/>
        <v>0</v>
      </c>
      <c r="J849" s="24">
        <f t="shared" si="822"/>
        <v>0</v>
      </c>
      <c r="K849" s="24">
        <f t="shared" si="822"/>
        <v>0</v>
      </c>
      <c r="L849" s="42">
        <f t="shared" si="802"/>
        <v>15763.400000000001</v>
      </c>
      <c r="M849" s="42">
        <f t="shared" si="803"/>
        <v>15763.400000000001</v>
      </c>
      <c r="N849" s="42">
        <f t="shared" si="804"/>
        <v>15763.400000000001</v>
      </c>
      <c r="O849" s="48">
        <f t="shared" si="822"/>
        <v>0</v>
      </c>
      <c r="P849" s="48">
        <f t="shared" si="822"/>
        <v>0</v>
      </c>
      <c r="Q849" s="48">
        <f t="shared" si="822"/>
        <v>0</v>
      </c>
      <c r="R849" s="45">
        <f t="shared" si="788"/>
        <v>15763.400000000001</v>
      </c>
      <c r="S849" s="45">
        <f t="shared" si="789"/>
        <v>15763.400000000001</v>
      </c>
      <c r="T849" s="45">
        <f t="shared" si="790"/>
        <v>15763.400000000001</v>
      </c>
      <c r="U849" s="48">
        <f t="shared" si="822"/>
        <v>0</v>
      </c>
    </row>
    <row r="850" spans="1:21" x14ac:dyDescent="0.25">
      <c r="A850" s="20" t="s">
        <v>296</v>
      </c>
      <c r="B850" s="20">
        <v>110</v>
      </c>
      <c r="C850" s="20" t="s">
        <v>44</v>
      </c>
      <c r="D850" s="20" t="s">
        <v>71</v>
      </c>
      <c r="E850" s="23" t="s">
        <v>762</v>
      </c>
      <c r="F850" s="24">
        <v>15763.400000000001</v>
      </c>
      <c r="G850" s="24">
        <v>15763.400000000001</v>
      </c>
      <c r="H850" s="24">
        <v>15763.400000000001</v>
      </c>
      <c r="I850" s="24"/>
      <c r="J850" s="24"/>
      <c r="K850" s="24"/>
      <c r="L850" s="42">
        <f t="shared" si="802"/>
        <v>15763.400000000001</v>
      </c>
      <c r="M850" s="42">
        <f t="shared" si="803"/>
        <v>15763.400000000001</v>
      </c>
      <c r="N850" s="42">
        <f t="shared" si="804"/>
        <v>15763.400000000001</v>
      </c>
      <c r="O850" s="48"/>
      <c r="P850" s="48"/>
      <c r="Q850" s="48"/>
      <c r="R850" s="45">
        <f t="shared" si="788"/>
        <v>15763.400000000001</v>
      </c>
      <c r="S850" s="45">
        <f t="shared" si="789"/>
        <v>15763.400000000001</v>
      </c>
      <c r="T850" s="45">
        <f t="shared" si="790"/>
        <v>15763.400000000001</v>
      </c>
      <c r="U850" s="48"/>
    </row>
    <row r="851" spans="1:21" ht="31.5" x14ac:dyDescent="0.25">
      <c r="A851" s="20" t="s">
        <v>296</v>
      </c>
      <c r="B851" s="20" t="s">
        <v>6</v>
      </c>
      <c r="C851" s="20"/>
      <c r="D851" s="20"/>
      <c r="E851" s="23" t="s">
        <v>733</v>
      </c>
      <c r="F851" s="24">
        <f>F852</f>
        <v>4163.6000000000004</v>
      </c>
      <c r="G851" s="24">
        <f t="shared" ref="G851:U852" si="823">G852</f>
        <v>4230.2</v>
      </c>
      <c r="H851" s="24">
        <f t="shared" si="823"/>
        <v>4230.2</v>
      </c>
      <c r="I851" s="24">
        <f t="shared" si="823"/>
        <v>0</v>
      </c>
      <c r="J851" s="24">
        <f t="shared" si="823"/>
        <v>0</v>
      </c>
      <c r="K851" s="24">
        <f t="shared" si="823"/>
        <v>0</v>
      </c>
      <c r="L851" s="42">
        <f t="shared" si="802"/>
        <v>4163.6000000000004</v>
      </c>
      <c r="M851" s="42">
        <f t="shared" si="803"/>
        <v>4230.2</v>
      </c>
      <c r="N851" s="42">
        <f t="shared" si="804"/>
        <v>4230.2</v>
      </c>
      <c r="O851" s="48">
        <f t="shared" si="823"/>
        <v>0</v>
      </c>
      <c r="P851" s="48">
        <f t="shared" si="823"/>
        <v>0</v>
      </c>
      <c r="Q851" s="48">
        <f t="shared" si="823"/>
        <v>0</v>
      </c>
      <c r="R851" s="45">
        <f t="shared" si="788"/>
        <v>4163.6000000000004</v>
      </c>
      <c r="S851" s="45">
        <f t="shared" si="789"/>
        <v>4230.2</v>
      </c>
      <c r="T851" s="45">
        <f t="shared" si="790"/>
        <v>4230.2</v>
      </c>
      <c r="U851" s="48">
        <f t="shared" si="823"/>
        <v>0</v>
      </c>
    </row>
    <row r="852" spans="1:21" ht="47.25" x14ac:dyDescent="0.25">
      <c r="A852" s="20" t="s">
        <v>296</v>
      </c>
      <c r="B852" s="20" t="s">
        <v>167</v>
      </c>
      <c r="C852" s="20"/>
      <c r="D852" s="20"/>
      <c r="E852" s="23" t="s">
        <v>734</v>
      </c>
      <c r="F852" s="24">
        <f>F853</f>
        <v>4163.6000000000004</v>
      </c>
      <c r="G852" s="24">
        <f t="shared" si="823"/>
        <v>4230.2</v>
      </c>
      <c r="H852" s="24">
        <f t="shared" si="823"/>
        <v>4230.2</v>
      </c>
      <c r="I852" s="24">
        <f t="shared" si="823"/>
        <v>0</v>
      </c>
      <c r="J852" s="24">
        <f t="shared" si="823"/>
        <v>0</v>
      </c>
      <c r="K852" s="24">
        <f t="shared" si="823"/>
        <v>0</v>
      </c>
      <c r="L852" s="42">
        <f t="shared" si="802"/>
        <v>4163.6000000000004</v>
      </c>
      <c r="M852" s="42">
        <f t="shared" si="803"/>
        <v>4230.2</v>
      </c>
      <c r="N852" s="42">
        <f t="shared" si="804"/>
        <v>4230.2</v>
      </c>
      <c r="O852" s="48">
        <f t="shared" si="823"/>
        <v>0</v>
      </c>
      <c r="P852" s="48">
        <f t="shared" si="823"/>
        <v>0</v>
      </c>
      <c r="Q852" s="48">
        <f t="shared" si="823"/>
        <v>0</v>
      </c>
      <c r="R852" s="45">
        <f t="shared" si="788"/>
        <v>4163.6000000000004</v>
      </c>
      <c r="S852" s="45">
        <f t="shared" si="789"/>
        <v>4230.2</v>
      </c>
      <c r="T852" s="45">
        <f t="shared" si="790"/>
        <v>4230.2</v>
      </c>
      <c r="U852" s="48">
        <f t="shared" si="823"/>
        <v>0</v>
      </c>
    </row>
    <row r="853" spans="1:21" x14ac:dyDescent="0.25">
      <c r="A853" s="20" t="s">
        <v>296</v>
      </c>
      <c r="B853" s="20">
        <v>240</v>
      </c>
      <c r="C853" s="20" t="s">
        <v>44</v>
      </c>
      <c r="D853" s="20" t="s">
        <v>71</v>
      </c>
      <c r="E853" s="23" t="s">
        <v>762</v>
      </c>
      <c r="F853" s="24">
        <v>4163.6000000000004</v>
      </c>
      <c r="G853" s="24">
        <v>4230.2</v>
      </c>
      <c r="H853" s="24">
        <v>4230.2</v>
      </c>
      <c r="I853" s="24"/>
      <c r="J853" s="24"/>
      <c r="K853" s="24"/>
      <c r="L853" s="42">
        <f t="shared" si="802"/>
        <v>4163.6000000000004</v>
      </c>
      <c r="M853" s="42">
        <f t="shared" si="803"/>
        <v>4230.2</v>
      </c>
      <c r="N853" s="42">
        <f t="shared" si="804"/>
        <v>4230.2</v>
      </c>
      <c r="O853" s="48"/>
      <c r="P853" s="48"/>
      <c r="Q853" s="48"/>
      <c r="R853" s="45">
        <f t="shared" si="788"/>
        <v>4163.6000000000004</v>
      </c>
      <c r="S853" s="45">
        <f t="shared" si="789"/>
        <v>4230.2</v>
      </c>
      <c r="T853" s="45">
        <f t="shared" si="790"/>
        <v>4230.2</v>
      </c>
      <c r="U853" s="48"/>
    </row>
    <row r="854" spans="1:21" x14ac:dyDescent="0.25">
      <c r="A854" s="20" t="s">
        <v>296</v>
      </c>
      <c r="B854" s="20" t="s">
        <v>7</v>
      </c>
      <c r="C854" s="20"/>
      <c r="D854" s="20"/>
      <c r="E854" s="23" t="s">
        <v>746</v>
      </c>
      <c r="F854" s="24">
        <f>F855</f>
        <v>2200.1</v>
      </c>
      <c r="G854" s="24">
        <f t="shared" ref="G854:U855" si="824">G855</f>
        <v>2200.1</v>
      </c>
      <c r="H854" s="24">
        <f t="shared" si="824"/>
        <v>2200.1</v>
      </c>
      <c r="I854" s="24">
        <f t="shared" si="824"/>
        <v>0</v>
      </c>
      <c r="J854" s="24">
        <f t="shared" si="824"/>
        <v>0</v>
      </c>
      <c r="K854" s="24">
        <f t="shared" si="824"/>
        <v>0</v>
      </c>
      <c r="L854" s="42">
        <f t="shared" si="802"/>
        <v>2200.1</v>
      </c>
      <c r="M854" s="42">
        <f t="shared" si="803"/>
        <v>2200.1</v>
      </c>
      <c r="N854" s="42">
        <f t="shared" si="804"/>
        <v>2200.1</v>
      </c>
      <c r="O854" s="48">
        <f t="shared" si="824"/>
        <v>0</v>
      </c>
      <c r="P854" s="48">
        <f t="shared" si="824"/>
        <v>0</v>
      </c>
      <c r="Q854" s="48">
        <f t="shared" si="824"/>
        <v>0</v>
      </c>
      <c r="R854" s="45">
        <f t="shared" si="788"/>
        <v>2200.1</v>
      </c>
      <c r="S854" s="45">
        <f t="shared" si="789"/>
        <v>2200.1</v>
      </c>
      <c r="T854" s="45">
        <f t="shared" si="790"/>
        <v>2200.1</v>
      </c>
      <c r="U854" s="48">
        <f t="shared" si="824"/>
        <v>0</v>
      </c>
    </row>
    <row r="855" spans="1:21" x14ac:dyDescent="0.25">
      <c r="A855" s="20" t="s">
        <v>296</v>
      </c>
      <c r="B855" s="20" t="s">
        <v>215</v>
      </c>
      <c r="C855" s="20"/>
      <c r="D855" s="20"/>
      <c r="E855" s="23" t="s">
        <v>749</v>
      </c>
      <c r="F855" s="24">
        <f>F856</f>
        <v>2200.1</v>
      </c>
      <c r="G855" s="24">
        <f t="shared" si="824"/>
        <v>2200.1</v>
      </c>
      <c r="H855" s="24">
        <f t="shared" si="824"/>
        <v>2200.1</v>
      </c>
      <c r="I855" s="24">
        <f t="shared" si="824"/>
        <v>0</v>
      </c>
      <c r="J855" s="24">
        <f t="shared" si="824"/>
        <v>0</v>
      </c>
      <c r="K855" s="24">
        <f t="shared" si="824"/>
        <v>0</v>
      </c>
      <c r="L855" s="42">
        <f t="shared" si="802"/>
        <v>2200.1</v>
      </c>
      <c r="M855" s="42">
        <f t="shared" si="803"/>
        <v>2200.1</v>
      </c>
      <c r="N855" s="42">
        <f t="shared" si="804"/>
        <v>2200.1</v>
      </c>
      <c r="O855" s="48">
        <f t="shared" si="824"/>
        <v>0</v>
      </c>
      <c r="P855" s="48">
        <f t="shared" si="824"/>
        <v>0</v>
      </c>
      <c r="Q855" s="48">
        <f t="shared" si="824"/>
        <v>0</v>
      </c>
      <c r="R855" s="45">
        <f t="shared" si="788"/>
        <v>2200.1</v>
      </c>
      <c r="S855" s="45">
        <f t="shared" si="789"/>
        <v>2200.1</v>
      </c>
      <c r="T855" s="45">
        <f t="shared" si="790"/>
        <v>2200.1</v>
      </c>
      <c r="U855" s="48">
        <f t="shared" si="824"/>
        <v>0</v>
      </c>
    </row>
    <row r="856" spans="1:21" x14ac:dyDescent="0.25">
      <c r="A856" s="20" t="s">
        <v>296</v>
      </c>
      <c r="B856" s="20">
        <v>850</v>
      </c>
      <c r="C856" s="20" t="s">
        <v>44</v>
      </c>
      <c r="D856" s="20" t="s">
        <v>71</v>
      </c>
      <c r="E856" s="23" t="s">
        <v>762</v>
      </c>
      <c r="F856" s="24">
        <v>2200.1</v>
      </c>
      <c r="G856" s="24">
        <v>2200.1</v>
      </c>
      <c r="H856" s="24">
        <v>2200.1</v>
      </c>
      <c r="I856" s="24"/>
      <c r="J856" s="24"/>
      <c r="K856" s="24"/>
      <c r="L856" s="42">
        <f t="shared" si="802"/>
        <v>2200.1</v>
      </c>
      <c r="M856" s="42">
        <f t="shared" si="803"/>
        <v>2200.1</v>
      </c>
      <c r="N856" s="42">
        <f t="shared" si="804"/>
        <v>2200.1</v>
      </c>
      <c r="O856" s="48"/>
      <c r="P856" s="48"/>
      <c r="Q856" s="48"/>
      <c r="R856" s="45">
        <f t="shared" si="788"/>
        <v>2200.1</v>
      </c>
      <c r="S856" s="45">
        <f t="shared" si="789"/>
        <v>2200.1</v>
      </c>
      <c r="T856" s="45">
        <f t="shared" si="790"/>
        <v>2200.1</v>
      </c>
      <c r="U856" s="48"/>
    </row>
    <row r="857" spans="1:21" ht="78.75" x14ac:dyDescent="0.25">
      <c r="A857" s="20" t="s">
        <v>297</v>
      </c>
      <c r="B857" s="20"/>
      <c r="C857" s="20"/>
      <c r="D857" s="20"/>
      <c r="E857" s="23" t="s">
        <v>563</v>
      </c>
      <c r="F857" s="24">
        <f>F858</f>
        <v>110771.5</v>
      </c>
      <c r="G857" s="24">
        <f t="shared" ref="G857:U859" si="825">G858</f>
        <v>106890.4</v>
      </c>
      <c r="H857" s="24">
        <f t="shared" si="825"/>
        <v>106890.4</v>
      </c>
      <c r="I857" s="24">
        <f t="shared" si="825"/>
        <v>0</v>
      </c>
      <c r="J857" s="24">
        <f t="shared" si="825"/>
        <v>0</v>
      </c>
      <c r="K857" s="24">
        <f t="shared" si="825"/>
        <v>0</v>
      </c>
      <c r="L857" s="42">
        <f t="shared" si="802"/>
        <v>110771.5</v>
      </c>
      <c r="M857" s="42">
        <f t="shared" si="803"/>
        <v>106890.4</v>
      </c>
      <c r="N857" s="42">
        <f t="shared" si="804"/>
        <v>106890.4</v>
      </c>
      <c r="O857" s="48">
        <f t="shared" si="825"/>
        <v>0</v>
      </c>
      <c r="P857" s="48">
        <f t="shared" si="825"/>
        <v>0</v>
      </c>
      <c r="Q857" s="48">
        <f t="shared" si="825"/>
        <v>0</v>
      </c>
      <c r="R857" s="45">
        <f t="shared" si="788"/>
        <v>110771.5</v>
      </c>
      <c r="S857" s="45">
        <f t="shared" si="789"/>
        <v>106890.4</v>
      </c>
      <c r="T857" s="45">
        <f t="shared" si="790"/>
        <v>106890.4</v>
      </c>
      <c r="U857" s="48">
        <f t="shared" si="825"/>
        <v>0</v>
      </c>
    </row>
    <row r="858" spans="1:21" ht="31.5" x14ac:dyDescent="0.25">
      <c r="A858" s="20" t="s">
        <v>297</v>
      </c>
      <c r="B858" s="20" t="s">
        <v>6</v>
      </c>
      <c r="C858" s="20"/>
      <c r="D858" s="20"/>
      <c r="E858" s="23" t="s">
        <v>733</v>
      </c>
      <c r="F858" s="24">
        <f>F859</f>
        <v>110771.5</v>
      </c>
      <c r="G858" s="24">
        <f t="shared" si="825"/>
        <v>106890.4</v>
      </c>
      <c r="H858" s="24">
        <f t="shared" si="825"/>
        <v>106890.4</v>
      </c>
      <c r="I858" s="24">
        <f t="shared" si="825"/>
        <v>0</v>
      </c>
      <c r="J858" s="24">
        <f t="shared" si="825"/>
        <v>0</v>
      </c>
      <c r="K858" s="24">
        <f t="shared" si="825"/>
        <v>0</v>
      </c>
      <c r="L858" s="42">
        <f t="shared" si="802"/>
        <v>110771.5</v>
      </c>
      <c r="M858" s="42">
        <f t="shared" si="803"/>
        <v>106890.4</v>
      </c>
      <c r="N858" s="42">
        <f t="shared" si="804"/>
        <v>106890.4</v>
      </c>
      <c r="O858" s="48">
        <f t="shared" si="825"/>
        <v>0</v>
      </c>
      <c r="P858" s="48">
        <f t="shared" si="825"/>
        <v>0</v>
      </c>
      <c r="Q858" s="48">
        <f t="shared" si="825"/>
        <v>0</v>
      </c>
      <c r="R858" s="45">
        <f t="shared" si="788"/>
        <v>110771.5</v>
      </c>
      <c r="S858" s="45">
        <f t="shared" si="789"/>
        <v>106890.4</v>
      </c>
      <c r="T858" s="45">
        <f t="shared" si="790"/>
        <v>106890.4</v>
      </c>
      <c r="U858" s="48">
        <f t="shared" si="825"/>
        <v>0</v>
      </c>
    </row>
    <row r="859" spans="1:21" ht="47.25" x14ac:dyDescent="0.25">
      <c r="A859" s="20" t="s">
        <v>297</v>
      </c>
      <c r="B859" s="20" t="s">
        <v>167</v>
      </c>
      <c r="C859" s="20"/>
      <c r="D859" s="20"/>
      <c r="E859" s="23" t="s">
        <v>734</v>
      </c>
      <c r="F859" s="24">
        <f>F860</f>
        <v>110771.5</v>
      </c>
      <c r="G859" s="24">
        <f t="shared" si="825"/>
        <v>106890.4</v>
      </c>
      <c r="H859" s="24">
        <f t="shared" si="825"/>
        <v>106890.4</v>
      </c>
      <c r="I859" s="24">
        <f t="shared" si="825"/>
        <v>0</v>
      </c>
      <c r="J859" s="24">
        <f t="shared" si="825"/>
        <v>0</v>
      </c>
      <c r="K859" s="24">
        <f t="shared" si="825"/>
        <v>0</v>
      </c>
      <c r="L859" s="42">
        <f t="shared" si="802"/>
        <v>110771.5</v>
      </c>
      <c r="M859" s="42">
        <f t="shared" si="803"/>
        <v>106890.4</v>
      </c>
      <c r="N859" s="42">
        <f t="shared" si="804"/>
        <v>106890.4</v>
      </c>
      <c r="O859" s="48">
        <f t="shared" si="825"/>
        <v>0</v>
      </c>
      <c r="P859" s="48">
        <f t="shared" si="825"/>
        <v>0</v>
      </c>
      <c r="Q859" s="48">
        <f t="shared" si="825"/>
        <v>0</v>
      </c>
      <c r="R859" s="45">
        <f t="shared" ref="R859:R922" si="826">L859+O859</f>
        <v>110771.5</v>
      </c>
      <c r="S859" s="45">
        <f t="shared" ref="S859:S922" si="827">M859+P859</f>
        <v>106890.4</v>
      </c>
      <c r="T859" s="45">
        <f t="shared" ref="T859:T922" si="828">N859+Q859</f>
        <v>106890.4</v>
      </c>
      <c r="U859" s="48">
        <f t="shared" si="825"/>
        <v>0</v>
      </c>
    </row>
    <row r="860" spans="1:21" x14ac:dyDescent="0.25">
      <c r="A860" s="20" t="s">
        <v>297</v>
      </c>
      <c r="B860" s="20">
        <v>240</v>
      </c>
      <c r="C860" s="20" t="s">
        <v>44</v>
      </c>
      <c r="D860" s="20" t="s">
        <v>71</v>
      </c>
      <c r="E860" s="23" t="s">
        <v>762</v>
      </c>
      <c r="F860" s="24">
        <v>110771.5</v>
      </c>
      <c r="G860" s="24">
        <v>106890.4</v>
      </c>
      <c r="H860" s="24">
        <v>106890.4</v>
      </c>
      <c r="I860" s="24"/>
      <c r="J860" s="24"/>
      <c r="K860" s="24"/>
      <c r="L860" s="42">
        <f t="shared" si="802"/>
        <v>110771.5</v>
      </c>
      <c r="M860" s="42">
        <f t="shared" si="803"/>
        <v>106890.4</v>
      </c>
      <c r="N860" s="42">
        <f t="shared" si="804"/>
        <v>106890.4</v>
      </c>
      <c r="O860" s="48"/>
      <c r="P860" s="48"/>
      <c r="Q860" s="48"/>
      <c r="R860" s="45">
        <f t="shared" si="826"/>
        <v>110771.5</v>
      </c>
      <c r="S860" s="45">
        <f t="shared" si="827"/>
        <v>106890.4</v>
      </c>
      <c r="T860" s="45">
        <f t="shared" si="828"/>
        <v>106890.4</v>
      </c>
      <c r="U860" s="48"/>
    </row>
    <row r="861" spans="1:21" ht="78.75" x14ac:dyDescent="0.25">
      <c r="A861" s="20" t="s">
        <v>298</v>
      </c>
      <c r="B861" s="20"/>
      <c r="C861" s="20"/>
      <c r="D861" s="20"/>
      <c r="E861" s="23" t="s">
        <v>564</v>
      </c>
      <c r="F861" s="24">
        <f>F862+F865</f>
        <v>10058.200000000001</v>
      </c>
      <c r="G861" s="24">
        <f t="shared" ref="G861:K861" si="829">G862+G865</f>
        <v>6557.7</v>
      </c>
      <c r="H861" s="24">
        <f t="shared" si="829"/>
        <v>3850.6000000000004</v>
      </c>
      <c r="I861" s="24">
        <f t="shared" si="829"/>
        <v>0</v>
      </c>
      <c r="J861" s="24">
        <f t="shared" si="829"/>
        <v>0</v>
      </c>
      <c r="K861" s="24">
        <f t="shared" si="829"/>
        <v>0</v>
      </c>
      <c r="L861" s="42">
        <f t="shared" si="802"/>
        <v>10058.200000000001</v>
      </c>
      <c r="M861" s="42">
        <f t="shared" si="803"/>
        <v>6557.7</v>
      </c>
      <c r="N861" s="42">
        <f t="shared" si="804"/>
        <v>3850.6000000000004</v>
      </c>
      <c r="O861" s="48">
        <f t="shared" ref="O861:P861" si="830">O862+O865</f>
        <v>0</v>
      </c>
      <c r="P861" s="48">
        <f t="shared" si="830"/>
        <v>0</v>
      </c>
      <c r="Q861" s="48">
        <f t="shared" ref="Q861" si="831">Q862+Q865</f>
        <v>0</v>
      </c>
      <c r="R861" s="45">
        <f t="shared" si="826"/>
        <v>10058.200000000001</v>
      </c>
      <c r="S861" s="45">
        <f t="shared" si="827"/>
        <v>6557.7</v>
      </c>
      <c r="T861" s="45">
        <f t="shared" si="828"/>
        <v>3850.6000000000004</v>
      </c>
      <c r="U861" s="48">
        <f t="shared" ref="U861" si="832">U862+U865</f>
        <v>0</v>
      </c>
    </row>
    <row r="862" spans="1:21" ht="31.5" x14ac:dyDescent="0.25">
      <c r="A862" s="20" t="s">
        <v>298</v>
      </c>
      <c r="B862" s="20" t="s">
        <v>6</v>
      </c>
      <c r="C862" s="20"/>
      <c r="D862" s="20"/>
      <c r="E862" s="23" t="s">
        <v>733</v>
      </c>
      <c r="F862" s="24">
        <f>F863</f>
        <v>1150.2000000000007</v>
      </c>
      <c r="G862" s="24">
        <f t="shared" ref="G862:U863" si="833">G863</f>
        <v>340</v>
      </c>
      <c r="H862" s="24">
        <f t="shared" si="833"/>
        <v>850.60000000000036</v>
      </c>
      <c r="I862" s="24">
        <f t="shared" si="833"/>
        <v>0</v>
      </c>
      <c r="J862" s="24">
        <f t="shared" si="833"/>
        <v>0</v>
      </c>
      <c r="K862" s="24">
        <f t="shared" si="833"/>
        <v>0</v>
      </c>
      <c r="L862" s="42">
        <f t="shared" si="802"/>
        <v>1150.2000000000007</v>
      </c>
      <c r="M862" s="42">
        <f t="shared" si="803"/>
        <v>340</v>
      </c>
      <c r="N862" s="42">
        <f t="shared" si="804"/>
        <v>850.60000000000036</v>
      </c>
      <c r="O862" s="48">
        <f t="shared" si="833"/>
        <v>0</v>
      </c>
      <c r="P862" s="48">
        <f t="shared" si="833"/>
        <v>0</v>
      </c>
      <c r="Q862" s="48">
        <f t="shared" si="833"/>
        <v>0</v>
      </c>
      <c r="R862" s="45">
        <f t="shared" si="826"/>
        <v>1150.2000000000007</v>
      </c>
      <c r="S862" s="45">
        <f t="shared" si="827"/>
        <v>340</v>
      </c>
      <c r="T862" s="45">
        <f t="shared" si="828"/>
        <v>850.60000000000036</v>
      </c>
      <c r="U862" s="48">
        <f t="shared" si="833"/>
        <v>0</v>
      </c>
    </row>
    <row r="863" spans="1:21" ht="47.25" x14ac:dyDescent="0.25">
      <c r="A863" s="20" t="s">
        <v>298</v>
      </c>
      <c r="B863" s="20" t="s">
        <v>167</v>
      </c>
      <c r="C863" s="20"/>
      <c r="D863" s="20"/>
      <c r="E863" s="23" t="s">
        <v>734</v>
      </c>
      <c r="F863" s="24">
        <f>F864</f>
        <v>1150.2000000000007</v>
      </c>
      <c r="G863" s="24">
        <f t="shared" si="833"/>
        <v>340</v>
      </c>
      <c r="H863" s="24">
        <f t="shared" si="833"/>
        <v>850.60000000000036</v>
      </c>
      <c r="I863" s="24">
        <f t="shared" si="833"/>
        <v>0</v>
      </c>
      <c r="J863" s="24">
        <f t="shared" si="833"/>
        <v>0</v>
      </c>
      <c r="K863" s="24">
        <f t="shared" si="833"/>
        <v>0</v>
      </c>
      <c r="L863" s="42">
        <f t="shared" si="802"/>
        <v>1150.2000000000007</v>
      </c>
      <c r="M863" s="42">
        <f t="shared" si="803"/>
        <v>340</v>
      </c>
      <c r="N863" s="42">
        <f t="shared" si="804"/>
        <v>850.60000000000036</v>
      </c>
      <c r="O863" s="48">
        <f t="shared" si="833"/>
        <v>0</v>
      </c>
      <c r="P863" s="48">
        <f t="shared" si="833"/>
        <v>0</v>
      </c>
      <c r="Q863" s="48">
        <f t="shared" si="833"/>
        <v>0</v>
      </c>
      <c r="R863" s="45">
        <f t="shared" si="826"/>
        <v>1150.2000000000007</v>
      </c>
      <c r="S863" s="45">
        <f t="shared" si="827"/>
        <v>340</v>
      </c>
      <c r="T863" s="45">
        <f t="shared" si="828"/>
        <v>850.60000000000036</v>
      </c>
      <c r="U863" s="48">
        <f t="shared" si="833"/>
        <v>0</v>
      </c>
    </row>
    <row r="864" spans="1:21" x14ac:dyDescent="0.25">
      <c r="A864" s="20" t="s">
        <v>298</v>
      </c>
      <c r="B864" s="20">
        <v>240</v>
      </c>
      <c r="C864" s="20" t="s">
        <v>44</v>
      </c>
      <c r="D864" s="20" t="s">
        <v>71</v>
      </c>
      <c r="E864" s="23" t="s">
        <v>762</v>
      </c>
      <c r="F864" s="24">
        <v>1150.2000000000007</v>
      </c>
      <c r="G864" s="24">
        <v>340</v>
      </c>
      <c r="H864" s="24">
        <v>850.60000000000036</v>
      </c>
      <c r="I864" s="24"/>
      <c r="J864" s="24"/>
      <c r="K864" s="24"/>
      <c r="L864" s="42">
        <f t="shared" si="802"/>
        <v>1150.2000000000007</v>
      </c>
      <c r="M864" s="42">
        <f t="shared" si="803"/>
        <v>340</v>
      </c>
      <c r="N864" s="42">
        <f t="shared" si="804"/>
        <v>850.60000000000036</v>
      </c>
      <c r="O864" s="48"/>
      <c r="P864" s="48"/>
      <c r="Q864" s="48"/>
      <c r="R864" s="45">
        <f t="shared" si="826"/>
        <v>1150.2000000000007</v>
      </c>
      <c r="S864" s="45">
        <f t="shared" si="827"/>
        <v>340</v>
      </c>
      <c r="T864" s="45">
        <f t="shared" si="828"/>
        <v>850.60000000000036</v>
      </c>
      <c r="U864" s="48"/>
    </row>
    <row r="865" spans="1:21" ht="47.25" x14ac:dyDescent="0.25">
      <c r="A865" s="20" t="s">
        <v>298</v>
      </c>
      <c r="B865" s="20" t="s">
        <v>14</v>
      </c>
      <c r="C865" s="20"/>
      <c r="D865" s="20"/>
      <c r="E865" s="23" t="s">
        <v>740</v>
      </c>
      <c r="F865" s="24">
        <f>F866</f>
        <v>8908</v>
      </c>
      <c r="G865" s="24">
        <f t="shared" ref="G865:U866" si="834">G866</f>
        <v>6217.7</v>
      </c>
      <c r="H865" s="24">
        <f t="shared" si="834"/>
        <v>3000</v>
      </c>
      <c r="I865" s="24">
        <f t="shared" si="834"/>
        <v>0</v>
      </c>
      <c r="J865" s="24">
        <f t="shared" si="834"/>
        <v>0</v>
      </c>
      <c r="K865" s="24">
        <f t="shared" si="834"/>
        <v>0</v>
      </c>
      <c r="L865" s="42">
        <f t="shared" si="802"/>
        <v>8908</v>
      </c>
      <c r="M865" s="42">
        <f t="shared" si="803"/>
        <v>6217.7</v>
      </c>
      <c r="N865" s="42">
        <f t="shared" si="804"/>
        <v>3000</v>
      </c>
      <c r="O865" s="48">
        <f t="shared" si="834"/>
        <v>0</v>
      </c>
      <c r="P865" s="48">
        <f t="shared" si="834"/>
        <v>0</v>
      </c>
      <c r="Q865" s="48">
        <f t="shared" si="834"/>
        <v>0</v>
      </c>
      <c r="R865" s="45">
        <f t="shared" si="826"/>
        <v>8908</v>
      </c>
      <c r="S865" s="45">
        <f t="shared" si="827"/>
        <v>6217.7</v>
      </c>
      <c r="T865" s="45">
        <f t="shared" si="828"/>
        <v>3000</v>
      </c>
      <c r="U865" s="48">
        <f t="shared" si="834"/>
        <v>0</v>
      </c>
    </row>
    <row r="866" spans="1:21" x14ac:dyDescent="0.25">
      <c r="A866" s="20" t="s">
        <v>298</v>
      </c>
      <c r="B866" s="20" t="s">
        <v>330</v>
      </c>
      <c r="C866" s="20"/>
      <c r="D866" s="20"/>
      <c r="E866" s="23" t="s">
        <v>741</v>
      </c>
      <c r="F866" s="24">
        <f>F867</f>
        <v>8908</v>
      </c>
      <c r="G866" s="24">
        <f t="shared" si="834"/>
        <v>6217.7</v>
      </c>
      <c r="H866" s="24">
        <f t="shared" si="834"/>
        <v>3000</v>
      </c>
      <c r="I866" s="24">
        <f t="shared" si="834"/>
        <v>0</v>
      </c>
      <c r="J866" s="24">
        <f t="shared" si="834"/>
        <v>0</v>
      </c>
      <c r="K866" s="24">
        <f t="shared" si="834"/>
        <v>0</v>
      </c>
      <c r="L866" s="42">
        <f t="shared" si="802"/>
        <v>8908</v>
      </c>
      <c r="M866" s="42">
        <f t="shared" si="803"/>
        <v>6217.7</v>
      </c>
      <c r="N866" s="42">
        <f t="shared" si="804"/>
        <v>3000</v>
      </c>
      <c r="O866" s="48">
        <f t="shared" si="834"/>
        <v>0</v>
      </c>
      <c r="P866" s="48">
        <f t="shared" si="834"/>
        <v>0</v>
      </c>
      <c r="Q866" s="48">
        <f t="shared" si="834"/>
        <v>0</v>
      </c>
      <c r="R866" s="45">
        <f t="shared" si="826"/>
        <v>8908</v>
      </c>
      <c r="S866" s="45">
        <f t="shared" si="827"/>
        <v>6217.7</v>
      </c>
      <c r="T866" s="45">
        <f t="shared" si="828"/>
        <v>3000</v>
      </c>
      <c r="U866" s="48">
        <f t="shared" si="834"/>
        <v>0</v>
      </c>
    </row>
    <row r="867" spans="1:21" x14ac:dyDescent="0.25">
      <c r="A867" s="20" t="s">
        <v>298</v>
      </c>
      <c r="B867" s="20">
        <v>410</v>
      </c>
      <c r="C867" s="20" t="s">
        <v>44</v>
      </c>
      <c r="D867" s="20" t="s">
        <v>71</v>
      </c>
      <c r="E867" s="23" t="s">
        <v>762</v>
      </c>
      <c r="F867" s="24">
        <v>8908</v>
      </c>
      <c r="G867" s="24">
        <v>6217.7</v>
      </c>
      <c r="H867" s="24">
        <v>3000</v>
      </c>
      <c r="I867" s="24"/>
      <c r="J867" s="24"/>
      <c r="K867" s="24"/>
      <c r="L867" s="42">
        <f t="shared" si="802"/>
        <v>8908</v>
      </c>
      <c r="M867" s="42">
        <f t="shared" si="803"/>
        <v>6217.7</v>
      </c>
      <c r="N867" s="42">
        <f t="shared" si="804"/>
        <v>3000</v>
      </c>
      <c r="O867" s="48"/>
      <c r="P867" s="48"/>
      <c r="Q867" s="48"/>
      <c r="R867" s="45">
        <f t="shared" si="826"/>
        <v>8908</v>
      </c>
      <c r="S867" s="45">
        <f t="shared" si="827"/>
        <v>6217.7</v>
      </c>
      <c r="T867" s="45">
        <f t="shared" si="828"/>
        <v>3000</v>
      </c>
      <c r="U867" s="48"/>
    </row>
    <row r="868" spans="1:21" s="28" customFormat="1" ht="47.25" x14ac:dyDescent="0.25">
      <c r="A868" s="25" t="s">
        <v>207</v>
      </c>
      <c r="B868" s="25"/>
      <c r="C868" s="25"/>
      <c r="D868" s="25"/>
      <c r="E868" s="26" t="s">
        <v>565</v>
      </c>
      <c r="F868" s="27">
        <f>F869+F873+F877+F881+F885+F889+F893+F897+F901+F909+F913+F905</f>
        <v>834168.9</v>
      </c>
      <c r="G868" s="27">
        <f t="shared" ref="G868:K868" si="835">G869+G873+G877+G881+G885+G889+G893+G897+G901+G909+G913+G905</f>
        <v>840900</v>
      </c>
      <c r="H868" s="27">
        <f t="shared" si="835"/>
        <v>798047.20000000007</v>
      </c>
      <c r="I868" s="27">
        <f t="shared" si="835"/>
        <v>0</v>
      </c>
      <c r="J868" s="27">
        <f t="shared" si="835"/>
        <v>0</v>
      </c>
      <c r="K868" s="27">
        <f t="shared" si="835"/>
        <v>0</v>
      </c>
      <c r="L868" s="42">
        <f t="shared" si="802"/>
        <v>834168.9</v>
      </c>
      <c r="M868" s="42">
        <f t="shared" si="803"/>
        <v>840900</v>
      </c>
      <c r="N868" s="42">
        <f t="shared" si="804"/>
        <v>798047.20000000007</v>
      </c>
      <c r="O868" s="49">
        <f t="shared" ref="O868:P868" si="836">O869+O873+O877+O881+O885+O889+O893+O897+O901+O909+O913+O905</f>
        <v>0</v>
      </c>
      <c r="P868" s="49">
        <f t="shared" si="836"/>
        <v>0</v>
      </c>
      <c r="Q868" s="49">
        <f t="shared" ref="Q868" si="837">Q869+Q873+Q877+Q881+Q885+Q889+Q893+Q897+Q901+Q909+Q913+Q905</f>
        <v>0</v>
      </c>
      <c r="R868" s="55">
        <f t="shared" si="826"/>
        <v>834168.9</v>
      </c>
      <c r="S868" s="45">
        <f t="shared" si="827"/>
        <v>840900</v>
      </c>
      <c r="T868" s="45">
        <f t="shared" si="828"/>
        <v>798047.20000000007</v>
      </c>
      <c r="U868" s="49">
        <f t="shared" ref="U868" si="838">U869+U873+U877+U881+U885+U889+U893+U897+U901+U909+U913+U905</f>
        <v>0</v>
      </c>
    </row>
    <row r="869" spans="1:21" ht="78.75" x14ac:dyDescent="0.25">
      <c r="A869" s="20" t="s">
        <v>299</v>
      </c>
      <c r="B869" s="20"/>
      <c r="C869" s="20"/>
      <c r="D869" s="20"/>
      <c r="E869" s="23" t="s">
        <v>566</v>
      </c>
      <c r="F869" s="24">
        <f>F870</f>
        <v>5496.1</v>
      </c>
      <c r="G869" s="24">
        <f t="shared" ref="G869:U871" si="839">G870</f>
        <v>10321.5</v>
      </c>
      <c r="H869" s="24">
        <f t="shared" si="839"/>
        <v>5321.5</v>
      </c>
      <c r="I869" s="24">
        <f t="shared" si="839"/>
        <v>0</v>
      </c>
      <c r="J869" s="24">
        <f t="shared" si="839"/>
        <v>0</v>
      </c>
      <c r="K869" s="24">
        <f t="shared" si="839"/>
        <v>0</v>
      </c>
      <c r="L869" s="42">
        <f t="shared" si="802"/>
        <v>5496.1</v>
      </c>
      <c r="M869" s="42">
        <f t="shared" si="803"/>
        <v>10321.5</v>
      </c>
      <c r="N869" s="42">
        <f t="shared" si="804"/>
        <v>5321.5</v>
      </c>
      <c r="O869" s="48">
        <f t="shared" si="839"/>
        <v>0</v>
      </c>
      <c r="P869" s="48">
        <f t="shared" si="839"/>
        <v>0</v>
      </c>
      <c r="Q869" s="48">
        <f t="shared" si="839"/>
        <v>0</v>
      </c>
      <c r="R869" s="45">
        <f t="shared" si="826"/>
        <v>5496.1</v>
      </c>
      <c r="S869" s="45">
        <f t="shared" si="827"/>
        <v>10321.5</v>
      </c>
      <c r="T869" s="45">
        <f t="shared" si="828"/>
        <v>5321.5</v>
      </c>
      <c r="U869" s="48">
        <f t="shared" si="839"/>
        <v>0</v>
      </c>
    </row>
    <row r="870" spans="1:21" ht="31.5" x14ac:dyDescent="0.25">
      <c r="A870" s="20" t="s">
        <v>299</v>
      </c>
      <c r="B870" s="20" t="s">
        <v>6</v>
      </c>
      <c r="C870" s="20"/>
      <c r="D870" s="20"/>
      <c r="E870" s="23" t="s">
        <v>733</v>
      </c>
      <c r="F870" s="24">
        <f>F871</f>
        <v>5496.1</v>
      </c>
      <c r="G870" s="24">
        <f t="shared" si="839"/>
        <v>10321.5</v>
      </c>
      <c r="H870" s="24">
        <f t="shared" si="839"/>
        <v>5321.5</v>
      </c>
      <c r="I870" s="24">
        <f t="shared" si="839"/>
        <v>0</v>
      </c>
      <c r="J870" s="24">
        <f t="shared" si="839"/>
        <v>0</v>
      </c>
      <c r="K870" s="24">
        <f t="shared" si="839"/>
        <v>0</v>
      </c>
      <c r="L870" s="42">
        <f t="shared" si="802"/>
        <v>5496.1</v>
      </c>
      <c r="M870" s="42">
        <f t="shared" si="803"/>
        <v>10321.5</v>
      </c>
      <c r="N870" s="42">
        <f t="shared" si="804"/>
        <v>5321.5</v>
      </c>
      <c r="O870" s="48">
        <f t="shared" si="839"/>
        <v>0</v>
      </c>
      <c r="P870" s="48">
        <f t="shared" si="839"/>
        <v>0</v>
      </c>
      <c r="Q870" s="48">
        <f t="shared" si="839"/>
        <v>0</v>
      </c>
      <c r="R870" s="45">
        <f t="shared" si="826"/>
        <v>5496.1</v>
      </c>
      <c r="S870" s="45">
        <f t="shared" si="827"/>
        <v>10321.5</v>
      </c>
      <c r="T870" s="45">
        <f t="shared" si="828"/>
        <v>5321.5</v>
      </c>
      <c r="U870" s="48">
        <f t="shared" si="839"/>
        <v>0</v>
      </c>
    </row>
    <row r="871" spans="1:21" ht="47.25" x14ac:dyDescent="0.25">
      <c r="A871" s="20" t="s">
        <v>299</v>
      </c>
      <c r="B871" s="20" t="s">
        <v>167</v>
      </c>
      <c r="C871" s="20"/>
      <c r="D871" s="20"/>
      <c r="E871" s="23" t="s">
        <v>734</v>
      </c>
      <c r="F871" s="24">
        <f>F872</f>
        <v>5496.1</v>
      </c>
      <c r="G871" s="24">
        <f t="shared" si="839"/>
        <v>10321.5</v>
      </c>
      <c r="H871" s="24">
        <f t="shared" si="839"/>
        <v>5321.5</v>
      </c>
      <c r="I871" s="24">
        <f t="shared" si="839"/>
        <v>0</v>
      </c>
      <c r="J871" s="24">
        <f t="shared" si="839"/>
        <v>0</v>
      </c>
      <c r="K871" s="24">
        <f t="shared" si="839"/>
        <v>0</v>
      </c>
      <c r="L871" s="42">
        <f t="shared" si="802"/>
        <v>5496.1</v>
      </c>
      <c r="M871" s="42">
        <f t="shared" si="803"/>
        <v>10321.5</v>
      </c>
      <c r="N871" s="42">
        <f t="shared" si="804"/>
        <v>5321.5</v>
      </c>
      <c r="O871" s="48">
        <f t="shared" si="839"/>
        <v>0</v>
      </c>
      <c r="P871" s="48">
        <f t="shared" si="839"/>
        <v>0</v>
      </c>
      <c r="Q871" s="48">
        <f t="shared" si="839"/>
        <v>0</v>
      </c>
      <c r="R871" s="45">
        <f t="shared" si="826"/>
        <v>5496.1</v>
      </c>
      <c r="S871" s="45">
        <f t="shared" si="827"/>
        <v>10321.5</v>
      </c>
      <c r="T871" s="45">
        <f t="shared" si="828"/>
        <v>5321.5</v>
      </c>
      <c r="U871" s="48">
        <f t="shared" si="839"/>
        <v>0</v>
      </c>
    </row>
    <row r="872" spans="1:21" x14ac:dyDescent="0.25">
      <c r="A872" s="20" t="s">
        <v>299</v>
      </c>
      <c r="B872" s="20">
        <v>240</v>
      </c>
      <c r="C872" s="20" t="s">
        <v>44</v>
      </c>
      <c r="D872" s="20" t="s">
        <v>71</v>
      </c>
      <c r="E872" s="23" t="s">
        <v>762</v>
      </c>
      <c r="F872" s="24">
        <v>5496.1</v>
      </c>
      <c r="G872" s="24">
        <v>10321.5</v>
      </c>
      <c r="H872" s="24">
        <v>5321.5</v>
      </c>
      <c r="I872" s="24"/>
      <c r="J872" s="24"/>
      <c r="K872" s="24"/>
      <c r="L872" s="42">
        <f t="shared" si="802"/>
        <v>5496.1</v>
      </c>
      <c r="M872" s="42">
        <f t="shared" si="803"/>
        <v>10321.5</v>
      </c>
      <c r="N872" s="42">
        <f t="shared" si="804"/>
        <v>5321.5</v>
      </c>
      <c r="O872" s="48"/>
      <c r="P872" s="48"/>
      <c r="Q872" s="48"/>
      <c r="R872" s="45">
        <f t="shared" si="826"/>
        <v>5496.1</v>
      </c>
      <c r="S872" s="45">
        <f t="shared" si="827"/>
        <v>10321.5</v>
      </c>
      <c r="T872" s="45">
        <f t="shared" si="828"/>
        <v>5321.5</v>
      </c>
      <c r="U872" s="48"/>
    </row>
    <row r="873" spans="1:21" ht="78.75" x14ac:dyDescent="0.25">
      <c r="A873" s="20" t="s">
        <v>183</v>
      </c>
      <c r="B873" s="20"/>
      <c r="C873" s="20"/>
      <c r="D873" s="20"/>
      <c r="E873" s="23" t="s">
        <v>567</v>
      </c>
      <c r="F873" s="24">
        <f>F874</f>
        <v>26741.000000000004</v>
      </c>
      <c r="G873" s="24">
        <f t="shared" ref="G873:U875" si="840">G874</f>
        <v>27275.7</v>
      </c>
      <c r="H873" s="24">
        <f t="shared" si="840"/>
        <v>27275.7</v>
      </c>
      <c r="I873" s="24">
        <f t="shared" si="840"/>
        <v>0</v>
      </c>
      <c r="J873" s="24">
        <f t="shared" si="840"/>
        <v>0</v>
      </c>
      <c r="K873" s="24">
        <f t="shared" si="840"/>
        <v>0</v>
      </c>
      <c r="L873" s="42">
        <f t="shared" si="802"/>
        <v>26741.000000000004</v>
      </c>
      <c r="M873" s="42">
        <f t="shared" si="803"/>
        <v>27275.7</v>
      </c>
      <c r="N873" s="42">
        <f t="shared" si="804"/>
        <v>27275.7</v>
      </c>
      <c r="O873" s="48">
        <f t="shared" si="840"/>
        <v>0</v>
      </c>
      <c r="P873" s="48">
        <f t="shared" si="840"/>
        <v>0</v>
      </c>
      <c r="Q873" s="48">
        <f t="shared" si="840"/>
        <v>0</v>
      </c>
      <c r="R873" s="45">
        <f t="shared" si="826"/>
        <v>26741.000000000004</v>
      </c>
      <c r="S873" s="45">
        <f t="shared" si="827"/>
        <v>27275.7</v>
      </c>
      <c r="T873" s="45">
        <f t="shared" si="828"/>
        <v>27275.7</v>
      </c>
      <c r="U873" s="48">
        <f t="shared" si="840"/>
        <v>0</v>
      </c>
    </row>
    <row r="874" spans="1:21" ht="31.5" x14ac:dyDescent="0.25">
      <c r="A874" s="20" t="s">
        <v>183</v>
      </c>
      <c r="B874" s="20" t="s">
        <v>6</v>
      </c>
      <c r="C874" s="20"/>
      <c r="D874" s="20"/>
      <c r="E874" s="23" t="s">
        <v>733</v>
      </c>
      <c r="F874" s="24">
        <f>F875</f>
        <v>26741.000000000004</v>
      </c>
      <c r="G874" s="24">
        <f t="shared" si="840"/>
        <v>27275.7</v>
      </c>
      <c r="H874" s="24">
        <f t="shared" si="840"/>
        <v>27275.7</v>
      </c>
      <c r="I874" s="24">
        <f t="shared" si="840"/>
        <v>0</v>
      </c>
      <c r="J874" s="24">
        <f t="shared" si="840"/>
        <v>0</v>
      </c>
      <c r="K874" s="24">
        <f t="shared" si="840"/>
        <v>0</v>
      </c>
      <c r="L874" s="42">
        <f t="shared" si="802"/>
        <v>26741.000000000004</v>
      </c>
      <c r="M874" s="42">
        <f t="shared" si="803"/>
        <v>27275.7</v>
      </c>
      <c r="N874" s="42">
        <f t="shared" si="804"/>
        <v>27275.7</v>
      </c>
      <c r="O874" s="48">
        <f t="shared" si="840"/>
        <v>0</v>
      </c>
      <c r="P874" s="48">
        <f t="shared" si="840"/>
        <v>0</v>
      </c>
      <c r="Q874" s="48">
        <f t="shared" si="840"/>
        <v>0</v>
      </c>
      <c r="R874" s="45">
        <f t="shared" si="826"/>
        <v>26741.000000000004</v>
      </c>
      <c r="S874" s="45">
        <f t="shared" si="827"/>
        <v>27275.7</v>
      </c>
      <c r="T874" s="45">
        <f t="shared" si="828"/>
        <v>27275.7</v>
      </c>
      <c r="U874" s="48">
        <f t="shared" si="840"/>
        <v>0</v>
      </c>
    </row>
    <row r="875" spans="1:21" ht="47.25" x14ac:dyDescent="0.25">
      <c r="A875" s="20" t="s">
        <v>183</v>
      </c>
      <c r="B875" s="20" t="s">
        <v>167</v>
      </c>
      <c r="C875" s="20"/>
      <c r="D875" s="20"/>
      <c r="E875" s="23" t="s">
        <v>734</v>
      </c>
      <c r="F875" s="24">
        <f>F876</f>
        <v>26741.000000000004</v>
      </c>
      <c r="G875" s="24">
        <f t="shared" si="840"/>
        <v>27275.7</v>
      </c>
      <c r="H875" s="24">
        <f t="shared" si="840"/>
        <v>27275.7</v>
      </c>
      <c r="I875" s="24">
        <f t="shared" si="840"/>
        <v>0</v>
      </c>
      <c r="J875" s="24">
        <f t="shared" si="840"/>
        <v>0</v>
      </c>
      <c r="K875" s="24">
        <f t="shared" si="840"/>
        <v>0</v>
      </c>
      <c r="L875" s="42">
        <f t="shared" si="802"/>
        <v>26741.000000000004</v>
      </c>
      <c r="M875" s="42">
        <f t="shared" si="803"/>
        <v>27275.7</v>
      </c>
      <c r="N875" s="42">
        <f t="shared" si="804"/>
        <v>27275.7</v>
      </c>
      <c r="O875" s="48">
        <f t="shared" si="840"/>
        <v>0</v>
      </c>
      <c r="P875" s="48">
        <f t="shared" si="840"/>
        <v>0</v>
      </c>
      <c r="Q875" s="48">
        <f t="shared" si="840"/>
        <v>0</v>
      </c>
      <c r="R875" s="45">
        <f t="shared" si="826"/>
        <v>26741.000000000004</v>
      </c>
      <c r="S875" s="45">
        <f t="shared" si="827"/>
        <v>27275.7</v>
      </c>
      <c r="T875" s="45">
        <f t="shared" si="828"/>
        <v>27275.7</v>
      </c>
      <c r="U875" s="48">
        <f t="shared" si="840"/>
        <v>0</v>
      </c>
    </row>
    <row r="876" spans="1:21" x14ac:dyDescent="0.25">
      <c r="A876" s="20" t="s">
        <v>183</v>
      </c>
      <c r="B876" s="20">
        <v>240</v>
      </c>
      <c r="C876" s="20" t="s">
        <v>44</v>
      </c>
      <c r="D876" s="20" t="s">
        <v>71</v>
      </c>
      <c r="E876" s="23" t="s">
        <v>762</v>
      </c>
      <c r="F876" s="24">
        <v>26741.000000000004</v>
      </c>
      <c r="G876" s="24">
        <v>27275.7</v>
      </c>
      <c r="H876" s="24">
        <v>27275.7</v>
      </c>
      <c r="I876" s="24"/>
      <c r="J876" s="24"/>
      <c r="K876" s="24"/>
      <c r="L876" s="42">
        <f t="shared" si="802"/>
        <v>26741.000000000004</v>
      </c>
      <c r="M876" s="42">
        <f t="shared" si="803"/>
        <v>27275.7</v>
      </c>
      <c r="N876" s="42">
        <f t="shared" si="804"/>
        <v>27275.7</v>
      </c>
      <c r="O876" s="48"/>
      <c r="P876" s="48"/>
      <c r="Q876" s="48"/>
      <c r="R876" s="45">
        <f t="shared" si="826"/>
        <v>26741.000000000004</v>
      </c>
      <c r="S876" s="45">
        <f t="shared" si="827"/>
        <v>27275.7</v>
      </c>
      <c r="T876" s="45">
        <f t="shared" si="828"/>
        <v>27275.7</v>
      </c>
      <c r="U876" s="48"/>
    </row>
    <row r="877" spans="1:21" ht="31.5" x14ac:dyDescent="0.25">
      <c r="A877" s="20" t="s">
        <v>286</v>
      </c>
      <c r="B877" s="20"/>
      <c r="C877" s="20"/>
      <c r="D877" s="20"/>
      <c r="E877" s="23" t="s">
        <v>568</v>
      </c>
      <c r="F877" s="24">
        <f>F878</f>
        <v>697.2</v>
      </c>
      <c r="G877" s="24">
        <f t="shared" ref="G877:U879" si="841">G878</f>
        <v>0</v>
      </c>
      <c r="H877" s="24">
        <f t="shared" si="841"/>
        <v>0</v>
      </c>
      <c r="I877" s="24">
        <f t="shared" si="841"/>
        <v>0</v>
      </c>
      <c r="J877" s="24">
        <f t="shared" si="841"/>
        <v>0</v>
      </c>
      <c r="K877" s="24">
        <f t="shared" si="841"/>
        <v>0</v>
      </c>
      <c r="L877" s="42">
        <f t="shared" si="802"/>
        <v>697.2</v>
      </c>
      <c r="M877" s="42">
        <f t="shared" si="803"/>
        <v>0</v>
      </c>
      <c r="N877" s="42">
        <f t="shared" si="804"/>
        <v>0</v>
      </c>
      <c r="O877" s="48">
        <f t="shared" si="841"/>
        <v>0</v>
      </c>
      <c r="P877" s="48">
        <f t="shared" si="841"/>
        <v>0</v>
      </c>
      <c r="Q877" s="48">
        <f t="shared" si="841"/>
        <v>0</v>
      </c>
      <c r="R877" s="45">
        <f t="shared" si="826"/>
        <v>697.2</v>
      </c>
      <c r="S877" s="45">
        <f t="shared" si="827"/>
        <v>0</v>
      </c>
      <c r="T877" s="45">
        <f t="shared" si="828"/>
        <v>0</v>
      </c>
      <c r="U877" s="48">
        <f t="shared" si="841"/>
        <v>0</v>
      </c>
    </row>
    <row r="878" spans="1:21" ht="31.5" x14ac:dyDescent="0.25">
      <c r="A878" s="20" t="s">
        <v>286</v>
      </c>
      <c r="B878" s="20" t="s">
        <v>6</v>
      </c>
      <c r="C878" s="20"/>
      <c r="D878" s="20"/>
      <c r="E878" s="23" t="s">
        <v>733</v>
      </c>
      <c r="F878" s="24">
        <f>F879</f>
        <v>697.2</v>
      </c>
      <c r="G878" s="24">
        <f t="shared" si="841"/>
        <v>0</v>
      </c>
      <c r="H878" s="24">
        <f t="shared" si="841"/>
        <v>0</v>
      </c>
      <c r="I878" s="24">
        <f t="shared" si="841"/>
        <v>0</v>
      </c>
      <c r="J878" s="24">
        <f t="shared" si="841"/>
        <v>0</v>
      </c>
      <c r="K878" s="24">
        <f t="shared" si="841"/>
        <v>0</v>
      </c>
      <c r="L878" s="42">
        <f t="shared" si="802"/>
        <v>697.2</v>
      </c>
      <c r="M878" s="42">
        <f t="shared" si="803"/>
        <v>0</v>
      </c>
      <c r="N878" s="42">
        <f t="shared" si="804"/>
        <v>0</v>
      </c>
      <c r="O878" s="48">
        <f t="shared" si="841"/>
        <v>0</v>
      </c>
      <c r="P878" s="48">
        <f t="shared" si="841"/>
        <v>0</v>
      </c>
      <c r="Q878" s="48">
        <f t="shared" si="841"/>
        <v>0</v>
      </c>
      <c r="R878" s="45">
        <f t="shared" si="826"/>
        <v>697.2</v>
      </c>
      <c r="S878" s="45">
        <f t="shared" si="827"/>
        <v>0</v>
      </c>
      <c r="T878" s="45">
        <f t="shared" si="828"/>
        <v>0</v>
      </c>
      <c r="U878" s="48">
        <f t="shared" si="841"/>
        <v>0</v>
      </c>
    </row>
    <row r="879" spans="1:21" ht="47.25" x14ac:dyDescent="0.25">
      <c r="A879" s="20" t="s">
        <v>286</v>
      </c>
      <c r="B879" s="20" t="s">
        <v>167</v>
      </c>
      <c r="C879" s="20"/>
      <c r="D879" s="20"/>
      <c r="E879" s="23" t="s">
        <v>734</v>
      </c>
      <c r="F879" s="24">
        <f>F880</f>
        <v>697.2</v>
      </c>
      <c r="G879" s="24">
        <f t="shared" si="841"/>
        <v>0</v>
      </c>
      <c r="H879" s="24">
        <f t="shared" si="841"/>
        <v>0</v>
      </c>
      <c r="I879" s="24">
        <f t="shared" si="841"/>
        <v>0</v>
      </c>
      <c r="J879" s="24">
        <f t="shared" si="841"/>
        <v>0</v>
      </c>
      <c r="K879" s="24">
        <f t="shared" si="841"/>
        <v>0</v>
      </c>
      <c r="L879" s="42">
        <f t="shared" si="802"/>
        <v>697.2</v>
      </c>
      <c r="M879" s="42">
        <f t="shared" si="803"/>
        <v>0</v>
      </c>
      <c r="N879" s="42">
        <f t="shared" si="804"/>
        <v>0</v>
      </c>
      <c r="O879" s="48">
        <f t="shared" si="841"/>
        <v>0</v>
      </c>
      <c r="P879" s="48">
        <f t="shared" si="841"/>
        <v>0</v>
      </c>
      <c r="Q879" s="48">
        <f t="shared" si="841"/>
        <v>0</v>
      </c>
      <c r="R879" s="45">
        <f t="shared" si="826"/>
        <v>697.2</v>
      </c>
      <c r="S879" s="45">
        <f t="shared" si="827"/>
        <v>0</v>
      </c>
      <c r="T879" s="45">
        <f t="shared" si="828"/>
        <v>0</v>
      </c>
      <c r="U879" s="48">
        <f t="shared" si="841"/>
        <v>0</v>
      </c>
    </row>
    <row r="880" spans="1:21" x14ac:dyDescent="0.25">
      <c r="A880" s="20" t="s">
        <v>286</v>
      </c>
      <c r="B880" s="20">
        <v>240</v>
      </c>
      <c r="C880" s="20" t="s">
        <v>44</v>
      </c>
      <c r="D880" s="20" t="s">
        <v>98</v>
      </c>
      <c r="E880" s="23" t="s">
        <v>761</v>
      </c>
      <c r="F880" s="24">
        <v>697.2</v>
      </c>
      <c r="G880" s="24">
        <v>0</v>
      </c>
      <c r="H880" s="24">
        <v>0</v>
      </c>
      <c r="I880" s="24"/>
      <c r="J880" s="24"/>
      <c r="K880" s="24"/>
      <c r="L880" s="42">
        <f t="shared" si="802"/>
        <v>697.2</v>
      </c>
      <c r="M880" s="42">
        <f t="shared" si="803"/>
        <v>0</v>
      </c>
      <c r="N880" s="42">
        <f t="shared" si="804"/>
        <v>0</v>
      </c>
      <c r="O880" s="48"/>
      <c r="P880" s="48"/>
      <c r="Q880" s="48"/>
      <c r="R880" s="45">
        <f t="shared" si="826"/>
        <v>697.2</v>
      </c>
      <c r="S880" s="45">
        <f t="shared" si="827"/>
        <v>0</v>
      </c>
      <c r="T880" s="45">
        <f t="shared" si="828"/>
        <v>0</v>
      </c>
      <c r="U880" s="48"/>
    </row>
    <row r="881" spans="1:22" ht="63" hidden="1" x14ac:dyDescent="0.25">
      <c r="A881" s="20" t="s">
        <v>300</v>
      </c>
      <c r="B881" s="20"/>
      <c r="C881" s="20"/>
      <c r="D881" s="20"/>
      <c r="E881" s="23" t="s">
        <v>569</v>
      </c>
      <c r="F881" s="24">
        <f>F882</f>
        <v>0</v>
      </c>
      <c r="G881" s="24">
        <f t="shared" ref="G881:U883" si="842">G882</f>
        <v>2000</v>
      </c>
      <c r="H881" s="24">
        <f t="shared" si="842"/>
        <v>0</v>
      </c>
      <c r="I881" s="24">
        <f t="shared" si="842"/>
        <v>0</v>
      </c>
      <c r="J881" s="24">
        <f t="shared" si="842"/>
        <v>0</v>
      </c>
      <c r="K881" s="24">
        <f t="shared" si="842"/>
        <v>0</v>
      </c>
      <c r="L881" s="42">
        <f t="shared" si="802"/>
        <v>0</v>
      </c>
      <c r="M881" s="42">
        <f t="shared" si="803"/>
        <v>2000</v>
      </c>
      <c r="N881" s="42">
        <f t="shared" si="804"/>
        <v>0</v>
      </c>
      <c r="O881" s="48">
        <f t="shared" si="842"/>
        <v>0</v>
      </c>
      <c r="P881" s="48">
        <f t="shared" si="842"/>
        <v>0</v>
      </c>
      <c r="Q881" s="48">
        <f t="shared" si="842"/>
        <v>0</v>
      </c>
      <c r="R881" s="45">
        <f t="shared" si="826"/>
        <v>0</v>
      </c>
      <c r="S881" s="45">
        <f t="shared" si="827"/>
        <v>2000</v>
      </c>
      <c r="T881" s="45">
        <f t="shared" si="828"/>
        <v>0</v>
      </c>
      <c r="U881" s="48">
        <f t="shared" si="842"/>
        <v>0</v>
      </c>
      <c r="V881" s="5">
        <v>0</v>
      </c>
    </row>
    <row r="882" spans="1:22" ht="47.25" hidden="1" x14ac:dyDescent="0.25">
      <c r="A882" s="20" t="s">
        <v>300</v>
      </c>
      <c r="B882" s="20" t="s">
        <v>14</v>
      </c>
      <c r="C882" s="20"/>
      <c r="D882" s="20"/>
      <c r="E882" s="23" t="s">
        <v>740</v>
      </c>
      <c r="F882" s="24">
        <f>F883</f>
        <v>0</v>
      </c>
      <c r="G882" s="24">
        <f t="shared" si="842"/>
        <v>2000</v>
      </c>
      <c r="H882" s="24">
        <f t="shared" si="842"/>
        <v>0</v>
      </c>
      <c r="I882" s="24">
        <f t="shared" si="842"/>
        <v>0</v>
      </c>
      <c r="J882" s="24">
        <f t="shared" si="842"/>
        <v>0</v>
      </c>
      <c r="K882" s="24">
        <f t="shared" si="842"/>
        <v>0</v>
      </c>
      <c r="L882" s="42">
        <f t="shared" si="802"/>
        <v>0</v>
      </c>
      <c r="M882" s="42">
        <f t="shared" si="803"/>
        <v>2000</v>
      </c>
      <c r="N882" s="42">
        <f t="shared" si="804"/>
        <v>0</v>
      </c>
      <c r="O882" s="48">
        <f t="shared" si="842"/>
        <v>0</v>
      </c>
      <c r="P882" s="48">
        <f t="shared" si="842"/>
        <v>0</v>
      </c>
      <c r="Q882" s="48">
        <f t="shared" si="842"/>
        <v>0</v>
      </c>
      <c r="R882" s="45">
        <f t="shared" si="826"/>
        <v>0</v>
      </c>
      <c r="S882" s="45">
        <f t="shared" si="827"/>
        <v>2000</v>
      </c>
      <c r="T882" s="45">
        <f t="shared" si="828"/>
        <v>0</v>
      </c>
      <c r="U882" s="48">
        <f t="shared" si="842"/>
        <v>0</v>
      </c>
      <c r="V882" s="5">
        <v>0</v>
      </c>
    </row>
    <row r="883" spans="1:22" hidden="1" x14ac:dyDescent="0.25">
      <c r="A883" s="20" t="s">
        <v>300</v>
      </c>
      <c r="B883" s="20" t="s">
        <v>330</v>
      </c>
      <c r="C883" s="20"/>
      <c r="D883" s="20"/>
      <c r="E883" s="23" t="s">
        <v>741</v>
      </c>
      <c r="F883" s="24">
        <f>F884</f>
        <v>0</v>
      </c>
      <c r="G883" s="24">
        <f t="shared" si="842"/>
        <v>2000</v>
      </c>
      <c r="H883" s="24">
        <f t="shared" si="842"/>
        <v>0</v>
      </c>
      <c r="I883" s="24">
        <f t="shared" si="842"/>
        <v>0</v>
      </c>
      <c r="J883" s="24">
        <f t="shared" si="842"/>
        <v>0</v>
      </c>
      <c r="K883" s="24">
        <f t="shared" si="842"/>
        <v>0</v>
      </c>
      <c r="L883" s="42">
        <f t="shared" si="802"/>
        <v>0</v>
      </c>
      <c r="M883" s="42">
        <f t="shared" si="803"/>
        <v>2000</v>
      </c>
      <c r="N883" s="42">
        <f t="shared" si="804"/>
        <v>0</v>
      </c>
      <c r="O883" s="48">
        <f t="shared" si="842"/>
        <v>0</v>
      </c>
      <c r="P883" s="48">
        <f t="shared" si="842"/>
        <v>0</v>
      </c>
      <c r="Q883" s="48">
        <f t="shared" si="842"/>
        <v>0</v>
      </c>
      <c r="R883" s="45">
        <f t="shared" si="826"/>
        <v>0</v>
      </c>
      <c r="S883" s="45">
        <f t="shared" si="827"/>
        <v>2000</v>
      </c>
      <c r="T883" s="45">
        <f t="shared" si="828"/>
        <v>0</v>
      </c>
      <c r="U883" s="48">
        <f t="shared" si="842"/>
        <v>0</v>
      </c>
      <c r="V883" s="5">
        <v>0</v>
      </c>
    </row>
    <row r="884" spans="1:22" hidden="1" x14ac:dyDescent="0.25">
      <c r="A884" s="20" t="s">
        <v>300</v>
      </c>
      <c r="B884" s="20">
        <v>410</v>
      </c>
      <c r="C884" s="20" t="s">
        <v>44</v>
      </c>
      <c r="D884" s="20" t="s">
        <v>71</v>
      </c>
      <c r="E884" s="23" t="s">
        <v>762</v>
      </c>
      <c r="F884" s="24">
        <v>0</v>
      </c>
      <c r="G884" s="24">
        <v>2000</v>
      </c>
      <c r="H884" s="24">
        <v>0</v>
      </c>
      <c r="I884" s="24"/>
      <c r="J884" s="24"/>
      <c r="K884" s="24"/>
      <c r="L884" s="42">
        <f t="shared" si="802"/>
        <v>0</v>
      </c>
      <c r="M884" s="42">
        <f t="shared" si="803"/>
        <v>2000</v>
      </c>
      <c r="N884" s="42">
        <f t="shared" si="804"/>
        <v>0</v>
      </c>
      <c r="O884" s="48"/>
      <c r="P884" s="48"/>
      <c r="Q884" s="48"/>
      <c r="R884" s="45">
        <f t="shared" si="826"/>
        <v>0</v>
      </c>
      <c r="S884" s="45">
        <f t="shared" si="827"/>
        <v>2000</v>
      </c>
      <c r="T884" s="45">
        <f t="shared" si="828"/>
        <v>0</v>
      </c>
      <c r="U884" s="48"/>
      <c r="V884" s="5">
        <v>0</v>
      </c>
    </row>
    <row r="885" spans="1:22" ht="63" x14ac:dyDescent="0.25">
      <c r="A885" s="20" t="s">
        <v>287</v>
      </c>
      <c r="B885" s="20"/>
      <c r="C885" s="20"/>
      <c r="D885" s="20"/>
      <c r="E885" s="23" t="s">
        <v>570</v>
      </c>
      <c r="F885" s="24">
        <f>F886</f>
        <v>87474.5</v>
      </c>
      <c r="G885" s="24">
        <f t="shared" ref="G885:U887" si="843">G886</f>
        <v>87474.5</v>
      </c>
      <c r="H885" s="24">
        <f t="shared" si="843"/>
        <v>87474.5</v>
      </c>
      <c r="I885" s="24">
        <f t="shared" si="843"/>
        <v>0</v>
      </c>
      <c r="J885" s="24">
        <f t="shared" si="843"/>
        <v>0</v>
      </c>
      <c r="K885" s="24">
        <f t="shared" si="843"/>
        <v>0</v>
      </c>
      <c r="L885" s="42">
        <f t="shared" si="802"/>
        <v>87474.5</v>
      </c>
      <c r="M885" s="42">
        <f t="shared" si="803"/>
        <v>87474.5</v>
      </c>
      <c r="N885" s="42">
        <f t="shared" si="804"/>
        <v>87474.5</v>
      </c>
      <c r="O885" s="48">
        <f t="shared" si="843"/>
        <v>0</v>
      </c>
      <c r="P885" s="48">
        <f t="shared" si="843"/>
        <v>0</v>
      </c>
      <c r="Q885" s="48">
        <f t="shared" si="843"/>
        <v>0</v>
      </c>
      <c r="R885" s="45">
        <f t="shared" si="826"/>
        <v>87474.5</v>
      </c>
      <c r="S885" s="45">
        <f t="shared" si="827"/>
        <v>87474.5</v>
      </c>
      <c r="T885" s="45">
        <f t="shared" si="828"/>
        <v>87474.5</v>
      </c>
      <c r="U885" s="48">
        <f t="shared" si="843"/>
        <v>0</v>
      </c>
    </row>
    <row r="886" spans="1:22" x14ac:dyDescent="0.25">
      <c r="A886" s="20" t="s">
        <v>287</v>
      </c>
      <c r="B886" s="20" t="s">
        <v>7</v>
      </c>
      <c r="C886" s="20"/>
      <c r="D886" s="20"/>
      <c r="E886" s="23" t="s">
        <v>746</v>
      </c>
      <c r="F886" s="24">
        <f>F887</f>
        <v>87474.5</v>
      </c>
      <c r="G886" s="24">
        <f t="shared" si="843"/>
        <v>87474.5</v>
      </c>
      <c r="H886" s="24">
        <f t="shared" si="843"/>
        <v>87474.5</v>
      </c>
      <c r="I886" s="24">
        <f t="shared" si="843"/>
        <v>0</v>
      </c>
      <c r="J886" s="24">
        <f t="shared" si="843"/>
        <v>0</v>
      </c>
      <c r="K886" s="24">
        <f t="shared" si="843"/>
        <v>0</v>
      </c>
      <c r="L886" s="42">
        <f t="shared" si="802"/>
        <v>87474.5</v>
      </c>
      <c r="M886" s="42">
        <f t="shared" si="803"/>
        <v>87474.5</v>
      </c>
      <c r="N886" s="42">
        <f t="shared" si="804"/>
        <v>87474.5</v>
      </c>
      <c r="O886" s="48">
        <f t="shared" si="843"/>
        <v>0</v>
      </c>
      <c r="P886" s="48">
        <f t="shared" si="843"/>
        <v>0</v>
      </c>
      <c r="Q886" s="48">
        <f t="shared" si="843"/>
        <v>0</v>
      </c>
      <c r="R886" s="45">
        <f t="shared" si="826"/>
        <v>87474.5</v>
      </c>
      <c r="S886" s="45">
        <f t="shared" si="827"/>
        <v>87474.5</v>
      </c>
      <c r="T886" s="45">
        <f t="shared" si="828"/>
        <v>87474.5</v>
      </c>
      <c r="U886" s="48">
        <f t="shared" si="843"/>
        <v>0</v>
      </c>
    </row>
    <row r="887" spans="1:22" ht="63" x14ac:dyDescent="0.25">
      <c r="A887" s="20" t="s">
        <v>287</v>
      </c>
      <c r="B887" s="20" t="s">
        <v>220</v>
      </c>
      <c r="C887" s="20"/>
      <c r="D887" s="20"/>
      <c r="E887" s="23" t="s">
        <v>747</v>
      </c>
      <c r="F887" s="24">
        <f>F888</f>
        <v>87474.5</v>
      </c>
      <c r="G887" s="24">
        <f t="shared" si="843"/>
        <v>87474.5</v>
      </c>
      <c r="H887" s="24">
        <f t="shared" si="843"/>
        <v>87474.5</v>
      </c>
      <c r="I887" s="24">
        <f t="shared" si="843"/>
        <v>0</v>
      </c>
      <c r="J887" s="24">
        <f t="shared" si="843"/>
        <v>0</v>
      </c>
      <c r="K887" s="24">
        <f t="shared" si="843"/>
        <v>0</v>
      </c>
      <c r="L887" s="42">
        <f t="shared" ref="L887:L951" si="844">F887+I887</f>
        <v>87474.5</v>
      </c>
      <c r="M887" s="42">
        <f t="shared" ref="M887:M951" si="845">G887+J887</f>
        <v>87474.5</v>
      </c>
      <c r="N887" s="42">
        <f t="shared" ref="N887:N951" si="846">H887+K887</f>
        <v>87474.5</v>
      </c>
      <c r="O887" s="48">
        <f t="shared" si="843"/>
        <v>0</v>
      </c>
      <c r="P887" s="48">
        <f t="shared" si="843"/>
        <v>0</v>
      </c>
      <c r="Q887" s="48">
        <f t="shared" si="843"/>
        <v>0</v>
      </c>
      <c r="R887" s="45">
        <f t="shared" si="826"/>
        <v>87474.5</v>
      </c>
      <c r="S887" s="45">
        <f t="shared" si="827"/>
        <v>87474.5</v>
      </c>
      <c r="T887" s="45">
        <f t="shared" si="828"/>
        <v>87474.5</v>
      </c>
      <c r="U887" s="48">
        <f t="shared" si="843"/>
        <v>0</v>
      </c>
    </row>
    <row r="888" spans="1:22" x14ac:dyDescent="0.25">
      <c r="A888" s="20" t="s">
        <v>287</v>
      </c>
      <c r="B888" s="20">
        <v>810</v>
      </c>
      <c r="C888" s="20" t="s">
        <v>44</v>
      </c>
      <c r="D888" s="20" t="s">
        <v>98</v>
      </c>
      <c r="E888" s="23" t="s">
        <v>761</v>
      </c>
      <c r="F888" s="24">
        <v>87474.5</v>
      </c>
      <c r="G888" s="24">
        <v>87474.5</v>
      </c>
      <c r="H888" s="24">
        <v>87474.5</v>
      </c>
      <c r="I888" s="24"/>
      <c r="J888" s="24"/>
      <c r="K888" s="24"/>
      <c r="L888" s="42">
        <f t="shared" si="844"/>
        <v>87474.5</v>
      </c>
      <c r="M888" s="42">
        <f t="shared" si="845"/>
        <v>87474.5</v>
      </c>
      <c r="N888" s="42">
        <f t="shared" si="846"/>
        <v>87474.5</v>
      </c>
      <c r="O888" s="48"/>
      <c r="P888" s="48"/>
      <c r="Q888" s="48"/>
      <c r="R888" s="45">
        <f t="shared" si="826"/>
        <v>87474.5</v>
      </c>
      <c r="S888" s="45">
        <f t="shared" si="827"/>
        <v>87474.5</v>
      </c>
      <c r="T888" s="45">
        <f t="shared" si="828"/>
        <v>87474.5</v>
      </c>
      <c r="U888" s="48"/>
    </row>
    <row r="889" spans="1:22" ht="78.75" x14ac:dyDescent="0.25">
      <c r="A889" s="20" t="s">
        <v>288</v>
      </c>
      <c r="B889" s="20"/>
      <c r="C889" s="20"/>
      <c r="D889" s="20"/>
      <c r="E889" s="23" t="s">
        <v>571</v>
      </c>
      <c r="F889" s="24">
        <f>F890</f>
        <v>193040.1</v>
      </c>
      <c r="G889" s="24">
        <f t="shared" ref="G889:U891" si="847">G890</f>
        <v>193040.1</v>
      </c>
      <c r="H889" s="24">
        <f t="shared" si="847"/>
        <v>193040.1</v>
      </c>
      <c r="I889" s="24">
        <f t="shared" si="847"/>
        <v>0</v>
      </c>
      <c r="J889" s="24">
        <f t="shared" si="847"/>
        <v>0</v>
      </c>
      <c r="K889" s="24">
        <f t="shared" si="847"/>
        <v>0</v>
      </c>
      <c r="L889" s="42">
        <f t="shared" si="844"/>
        <v>193040.1</v>
      </c>
      <c r="M889" s="42">
        <f t="shared" si="845"/>
        <v>193040.1</v>
      </c>
      <c r="N889" s="42">
        <f t="shared" si="846"/>
        <v>193040.1</v>
      </c>
      <c r="O889" s="48">
        <f t="shared" si="847"/>
        <v>0</v>
      </c>
      <c r="P889" s="48">
        <f t="shared" si="847"/>
        <v>0</v>
      </c>
      <c r="Q889" s="48">
        <f t="shared" si="847"/>
        <v>0</v>
      </c>
      <c r="R889" s="45">
        <f t="shared" si="826"/>
        <v>193040.1</v>
      </c>
      <c r="S889" s="45">
        <f t="shared" si="827"/>
        <v>193040.1</v>
      </c>
      <c r="T889" s="45">
        <f t="shared" si="828"/>
        <v>193040.1</v>
      </c>
      <c r="U889" s="48">
        <f t="shared" si="847"/>
        <v>0</v>
      </c>
    </row>
    <row r="890" spans="1:22" x14ac:dyDescent="0.25">
      <c r="A890" s="20" t="s">
        <v>288</v>
      </c>
      <c r="B890" s="20" t="s">
        <v>7</v>
      </c>
      <c r="C890" s="20"/>
      <c r="D890" s="20"/>
      <c r="E890" s="23" t="s">
        <v>746</v>
      </c>
      <c r="F890" s="24">
        <f>F891</f>
        <v>193040.1</v>
      </c>
      <c r="G890" s="24">
        <f t="shared" si="847"/>
        <v>193040.1</v>
      </c>
      <c r="H890" s="24">
        <f t="shared" si="847"/>
        <v>193040.1</v>
      </c>
      <c r="I890" s="24">
        <f t="shared" si="847"/>
        <v>0</v>
      </c>
      <c r="J890" s="24">
        <f t="shared" si="847"/>
        <v>0</v>
      </c>
      <c r="K890" s="24">
        <f t="shared" si="847"/>
        <v>0</v>
      </c>
      <c r="L890" s="42">
        <f t="shared" si="844"/>
        <v>193040.1</v>
      </c>
      <c r="M890" s="42">
        <f t="shared" si="845"/>
        <v>193040.1</v>
      </c>
      <c r="N890" s="42">
        <f t="shared" si="846"/>
        <v>193040.1</v>
      </c>
      <c r="O890" s="48">
        <f t="shared" si="847"/>
        <v>0</v>
      </c>
      <c r="P890" s="48">
        <f t="shared" si="847"/>
        <v>0</v>
      </c>
      <c r="Q890" s="48">
        <f t="shared" si="847"/>
        <v>0</v>
      </c>
      <c r="R890" s="45">
        <f t="shared" si="826"/>
        <v>193040.1</v>
      </c>
      <c r="S890" s="45">
        <f t="shared" si="827"/>
        <v>193040.1</v>
      </c>
      <c r="T890" s="45">
        <f t="shared" si="828"/>
        <v>193040.1</v>
      </c>
      <c r="U890" s="48">
        <f t="shared" si="847"/>
        <v>0</v>
      </c>
    </row>
    <row r="891" spans="1:22" ht="63" x14ac:dyDescent="0.25">
      <c r="A891" s="20" t="s">
        <v>288</v>
      </c>
      <c r="B891" s="20" t="s">
        <v>220</v>
      </c>
      <c r="C891" s="20"/>
      <c r="D891" s="20"/>
      <c r="E891" s="23" t="s">
        <v>747</v>
      </c>
      <c r="F891" s="24">
        <f>F892</f>
        <v>193040.1</v>
      </c>
      <c r="G891" s="24">
        <f t="shared" si="847"/>
        <v>193040.1</v>
      </c>
      <c r="H891" s="24">
        <f t="shared" si="847"/>
        <v>193040.1</v>
      </c>
      <c r="I891" s="24">
        <f t="shared" si="847"/>
        <v>0</v>
      </c>
      <c r="J891" s="24">
        <f t="shared" si="847"/>
        <v>0</v>
      </c>
      <c r="K891" s="24">
        <f t="shared" si="847"/>
        <v>0</v>
      </c>
      <c r="L891" s="42">
        <f t="shared" si="844"/>
        <v>193040.1</v>
      </c>
      <c r="M891" s="42">
        <f t="shared" si="845"/>
        <v>193040.1</v>
      </c>
      <c r="N891" s="42">
        <f t="shared" si="846"/>
        <v>193040.1</v>
      </c>
      <c r="O891" s="48">
        <f t="shared" si="847"/>
        <v>0</v>
      </c>
      <c r="P891" s="48">
        <f t="shared" si="847"/>
        <v>0</v>
      </c>
      <c r="Q891" s="48">
        <f t="shared" si="847"/>
        <v>0</v>
      </c>
      <c r="R891" s="45">
        <f t="shared" si="826"/>
        <v>193040.1</v>
      </c>
      <c r="S891" s="45">
        <f t="shared" si="827"/>
        <v>193040.1</v>
      </c>
      <c r="T891" s="45">
        <f t="shared" si="828"/>
        <v>193040.1</v>
      </c>
      <c r="U891" s="48">
        <f t="shared" si="847"/>
        <v>0</v>
      </c>
    </row>
    <row r="892" spans="1:22" x14ac:dyDescent="0.25">
      <c r="A892" s="20" t="s">
        <v>288</v>
      </c>
      <c r="B892" s="20">
        <v>810</v>
      </c>
      <c r="C892" s="20" t="s">
        <v>44</v>
      </c>
      <c r="D892" s="20" t="s">
        <v>98</v>
      </c>
      <c r="E892" s="23" t="s">
        <v>761</v>
      </c>
      <c r="F892" s="24">
        <v>193040.1</v>
      </c>
      <c r="G892" s="24">
        <v>193040.1</v>
      </c>
      <c r="H892" s="24">
        <v>193040.1</v>
      </c>
      <c r="I892" s="24"/>
      <c r="J892" s="24"/>
      <c r="K892" s="24"/>
      <c r="L892" s="42">
        <f t="shared" si="844"/>
        <v>193040.1</v>
      </c>
      <c r="M892" s="42">
        <f t="shared" si="845"/>
        <v>193040.1</v>
      </c>
      <c r="N892" s="42">
        <f t="shared" si="846"/>
        <v>193040.1</v>
      </c>
      <c r="O892" s="48"/>
      <c r="P892" s="48"/>
      <c r="Q892" s="48"/>
      <c r="R892" s="45">
        <f t="shared" si="826"/>
        <v>193040.1</v>
      </c>
      <c r="S892" s="45">
        <f t="shared" si="827"/>
        <v>193040.1</v>
      </c>
      <c r="T892" s="45">
        <f t="shared" si="828"/>
        <v>193040.1</v>
      </c>
      <c r="U892" s="48"/>
    </row>
    <row r="893" spans="1:22" ht="78.75" x14ac:dyDescent="0.25">
      <c r="A893" s="20" t="s">
        <v>289</v>
      </c>
      <c r="B893" s="20"/>
      <c r="C893" s="20"/>
      <c r="D893" s="20"/>
      <c r="E893" s="23" t="s">
        <v>572</v>
      </c>
      <c r="F893" s="24">
        <f>F894</f>
        <v>321425.40000000002</v>
      </c>
      <c r="G893" s="24">
        <f t="shared" ref="G893:U895" si="848">G894</f>
        <v>321425.40000000002</v>
      </c>
      <c r="H893" s="24">
        <f t="shared" si="848"/>
        <v>321425.40000000002</v>
      </c>
      <c r="I893" s="24">
        <f t="shared" si="848"/>
        <v>0</v>
      </c>
      <c r="J893" s="24">
        <f t="shared" si="848"/>
        <v>0</v>
      </c>
      <c r="K893" s="24">
        <f t="shared" si="848"/>
        <v>0</v>
      </c>
      <c r="L893" s="42">
        <f t="shared" si="844"/>
        <v>321425.40000000002</v>
      </c>
      <c r="M893" s="42">
        <f t="shared" si="845"/>
        <v>321425.40000000002</v>
      </c>
      <c r="N893" s="42">
        <f t="shared" si="846"/>
        <v>321425.40000000002</v>
      </c>
      <c r="O893" s="48">
        <f t="shared" si="848"/>
        <v>0</v>
      </c>
      <c r="P893" s="48">
        <f t="shared" si="848"/>
        <v>0</v>
      </c>
      <c r="Q893" s="48">
        <f t="shared" si="848"/>
        <v>0</v>
      </c>
      <c r="R893" s="45">
        <f t="shared" si="826"/>
        <v>321425.40000000002</v>
      </c>
      <c r="S893" s="45">
        <f t="shared" si="827"/>
        <v>321425.40000000002</v>
      </c>
      <c r="T893" s="45">
        <f t="shared" si="828"/>
        <v>321425.40000000002</v>
      </c>
      <c r="U893" s="48">
        <f t="shared" si="848"/>
        <v>0</v>
      </c>
    </row>
    <row r="894" spans="1:22" x14ac:dyDescent="0.25">
      <c r="A894" s="20" t="s">
        <v>289</v>
      </c>
      <c r="B894" s="20" t="s">
        <v>7</v>
      </c>
      <c r="C894" s="20"/>
      <c r="D894" s="20"/>
      <c r="E894" s="23" t="s">
        <v>746</v>
      </c>
      <c r="F894" s="24">
        <f>F895</f>
        <v>321425.40000000002</v>
      </c>
      <c r="G894" s="24">
        <f t="shared" si="848"/>
        <v>321425.40000000002</v>
      </c>
      <c r="H894" s="24">
        <f t="shared" si="848"/>
        <v>321425.40000000002</v>
      </c>
      <c r="I894" s="24">
        <f t="shared" si="848"/>
        <v>0</v>
      </c>
      <c r="J894" s="24">
        <f t="shared" si="848"/>
        <v>0</v>
      </c>
      <c r="K894" s="24">
        <f t="shared" si="848"/>
        <v>0</v>
      </c>
      <c r="L894" s="42">
        <f t="shared" si="844"/>
        <v>321425.40000000002</v>
      </c>
      <c r="M894" s="42">
        <f t="shared" si="845"/>
        <v>321425.40000000002</v>
      </c>
      <c r="N894" s="42">
        <f t="shared" si="846"/>
        <v>321425.40000000002</v>
      </c>
      <c r="O894" s="48">
        <f t="shared" si="848"/>
        <v>0</v>
      </c>
      <c r="P894" s="48">
        <f t="shared" si="848"/>
        <v>0</v>
      </c>
      <c r="Q894" s="48">
        <f t="shared" si="848"/>
        <v>0</v>
      </c>
      <c r="R894" s="45">
        <f t="shared" si="826"/>
        <v>321425.40000000002</v>
      </c>
      <c r="S894" s="45">
        <f t="shared" si="827"/>
        <v>321425.40000000002</v>
      </c>
      <c r="T894" s="45">
        <f t="shared" si="828"/>
        <v>321425.40000000002</v>
      </c>
      <c r="U894" s="48">
        <f t="shared" si="848"/>
        <v>0</v>
      </c>
    </row>
    <row r="895" spans="1:22" ht="63" x14ac:dyDescent="0.25">
      <c r="A895" s="20" t="s">
        <v>289</v>
      </c>
      <c r="B895" s="20" t="s">
        <v>220</v>
      </c>
      <c r="C895" s="20"/>
      <c r="D895" s="20"/>
      <c r="E895" s="23" t="s">
        <v>747</v>
      </c>
      <c r="F895" s="24">
        <f>F896</f>
        <v>321425.40000000002</v>
      </c>
      <c r="G895" s="24">
        <f t="shared" si="848"/>
        <v>321425.40000000002</v>
      </c>
      <c r="H895" s="24">
        <f t="shared" si="848"/>
        <v>321425.40000000002</v>
      </c>
      <c r="I895" s="24">
        <f t="shared" si="848"/>
        <v>0</v>
      </c>
      <c r="J895" s="24">
        <f t="shared" si="848"/>
        <v>0</v>
      </c>
      <c r="K895" s="24">
        <f t="shared" si="848"/>
        <v>0</v>
      </c>
      <c r="L895" s="42">
        <f t="shared" si="844"/>
        <v>321425.40000000002</v>
      </c>
      <c r="M895" s="42">
        <f t="shared" si="845"/>
        <v>321425.40000000002</v>
      </c>
      <c r="N895" s="42">
        <f t="shared" si="846"/>
        <v>321425.40000000002</v>
      </c>
      <c r="O895" s="48">
        <f t="shared" si="848"/>
        <v>0</v>
      </c>
      <c r="P895" s="48">
        <f t="shared" si="848"/>
        <v>0</v>
      </c>
      <c r="Q895" s="48">
        <f t="shared" si="848"/>
        <v>0</v>
      </c>
      <c r="R895" s="45">
        <f t="shared" si="826"/>
        <v>321425.40000000002</v>
      </c>
      <c r="S895" s="45">
        <f t="shared" si="827"/>
        <v>321425.40000000002</v>
      </c>
      <c r="T895" s="45">
        <f t="shared" si="828"/>
        <v>321425.40000000002</v>
      </c>
      <c r="U895" s="48">
        <f t="shared" si="848"/>
        <v>0</v>
      </c>
    </row>
    <row r="896" spans="1:22" x14ac:dyDescent="0.25">
      <c r="A896" s="20" t="s">
        <v>289</v>
      </c>
      <c r="B896" s="20">
        <v>810</v>
      </c>
      <c r="C896" s="20" t="s">
        <v>44</v>
      </c>
      <c r="D896" s="20" t="s">
        <v>98</v>
      </c>
      <c r="E896" s="23" t="s">
        <v>761</v>
      </c>
      <c r="F896" s="24">
        <v>321425.40000000002</v>
      </c>
      <c r="G896" s="24">
        <v>321425.40000000002</v>
      </c>
      <c r="H896" s="24">
        <v>321425.40000000002</v>
      </c>
      <c r="I896" s="24"/>
      <c r="J896" s="24"/>
      <c r="K896" s="24"/>
      <c r="L896" s="42">
        <f t="shared" si="844"/>
        <v>321425.40000000002</v>
      </c>
      <c r="M896" s="42">
        <f t="shared" si="845"/>
        <v>321425.40000000002</v>
      </c>
      <c r="N896" s="42">
        <f t="shared" si="846"/>
        <v>321425.40000000002</v>
      </c>
      <c r="O896" s="48"/>
      <c r="P896" s="48"/>
      <c r="Q896" s="48"/>
      <c r="R896" s="45">
        <f t="shared" si="826"/>
        <v>321425.40000000002</v>
      </c>
      <c r="S896" s="45">
        <f t="shared" si="827"/>
        <v>321425.40000000002</v>
      </c>
      <c r="T896" s="45">
        <f t="shared" si="828"/>
        <v>321425.40000000002</v>
      </c>
      <c r="U896" s="48"/>
    </row>
    <row r="897" spans="1:21" ht="94.5" x14ac:dyDescent="0.25">
      <c r="A897" s="20" t="s">
        <v>290</v>
      </c>
      <c r="B897" s="20"/>
      <c r="C897" s="20"/>
      <c r="D897" s="20"/>
      <c r="E897" s="23" t="s">
        <v>573</v>
      </c>
      <c r="F897" s="24">
        <f>F898</f>
        <v>148698.20000000001</v>
      </c>
      <c r="G897" s="24">
        <f t="shared" ref="G897:U899" si="849">G898</f>
        <v>148694.70000000001</v>
      </c>
      <c r="H897" s="24">
        <f t="shared" si="849"/>
        <v>112836.3</v>
      </c>
      <c r="I897" s="24">
        <f t="shared" si="849"/>
        <v>0</v>
      </c>
      <c r="J897" s="24">
        <f t="shared" si="849"/>
        <v>0</v>
      </c>
      <c r="K897" s="24">
        <f t="shared" si="849"/>
        <v>0</v>
      </c>
      <c r="L897" s="42">
        <f t="shared" si="844"/>
        <v>148698.20000000001</v>
      </c>
      <c r="M897" s="42">
        <f t="shared" si="845"/>
        <v>148694.70000000001</v>
      </c>
      <c r="N897" s="42">
        <f t="shared" si="846"/>
        <v>112836.3</v>
      </c>
      <c r="O897" s="48">
        <f t="shared" si="849"/>
        <v>0</v>
      </c>
      <c r="P897" s="48">
        <f t="shared" si="849"/>
        <v>0</v>
      </c>
      <c r="Q897" s="48">
        <f t="shared" si="849"/>
        <v>0</v>
      </c>
      <c r="R897" s="45">
        <f t="shared" si="826"/>
        <v>148698.20000000001</v>
      </c>
      <c r="S897" s="45">
        <f t="shared" si="827"/>
        <v>148694.70000000001</v>
      </c>
      <c r="T897" s="45">
        <f t="shared" si="828"/>
        <v>112836.3</v>
      </c>
      <c r="U897" s="48">
        <f t="shared" si="849"/>
        <v>0</v>
      </c>
    </row>
    <row r="898" spans="1:21" x14ac:dyDescent="0.25">
      <c r="A898" s="20" t="s">
        <v>290</v>
      </c>
      <c r="B898" s="20" t="s">
        <v>7</v>
      </c>
      <c r="C898" s="20"/>
      <c r="D898" s="20"/>
      <c r="E898" s="23" t="s">
        <v>746</v>
      </c>
      <c r="F898" s="24">
        <f>F899</f>
        <v>148698.20000000001</v>
      </c>
      <c r="G898" s="24">
        <f t="shared" si="849"/>
        <v>148694.70000000001</v>
      </c>
      <c r="H898" s="24">
        <f t="shared" si="849"/>
        <v>112836.3</v>
      </c>
      <c r="I898" s="24">
        <f t="shared" si="849"/>
        <v>0</v>
      </c>
      <c r="J898" s="24">
        <f t="shared" si="849"/>
        <v>0</v>
      </c>
      <c r="K898" s="24">
        <f t="shared" si="849"/>
        <v>0</v>
      </c>
      <c r="L898" s="42">
        <f t="shared" si="844"/>
        <v>148698.20000000001</v>
      </c>
      <c r="M898" s="42">
        <f t="shared" si="845"/>
        <v>148694.70000000001</v>
      </c>
      <c r="N898" s="42">
        <f t="shared" si="846"/>
        <v>112836.3</v>
      </c>
      <c r="O898" s="48">
        <f t="shared" si="849"/>
        <v>0</v>
      </c>
      <c r="P898" s="48">
        <f t="shared" si="849"/>
        <v>0</v>
      </c>
      <c r="Q898" s="48">
        <f t="shared" si="849"/>
        <v>0</v>
      </c>
      <c r="R898" s="45">
        <f t="shared" si="826"/>
        <v>148698.20000000001</v>
      </c>
      <c r="S898" s="45">
        <f t="shared" si="827"/>
        <v>148694.70000000001</v>
      </c>
      <c r="T898" s="45">
        <f t="shared" si="828"/>
        <v>112836.3</v>
      </c>
      <c r="U898" s="48">
        <f t="shared" si="849"/>
        <v>0</v>
      </c>
    </row>
    <row r="899" spans="1:21" ht="63" x14ac:dyDescent="0.25">
      <c r="A899" s="20" t="s">
        <v>290</v>
      </c>
      <c r="B899" s="20" t="s">
        <v>220</v>
      </c>
      <c r="C899" s="20"/>
      <c r="D899" s="20"/>
      <c r="E899" s="23" t="s">
        <v>747</v>
      </c>
      <c r="F899" s="24">
        <f>F900</f>
        <v>148698.20000000001</v>
      </c>
      <c r="G899" s="24">
        <f t="shared" si="849"/>
        <v>148694.70000000001</v>
      </c>
      <c r="H899" s="24">
        <f t="shared" si="849"/>
        <v>112836.3</v>
      </c>
      <c r="I899" s="24">
        <f t="shared" si="849"/>
        <v>0</v>
      </c>
      <c r="J899" s="24">
        <f t="shared" si="849"/>
        <v>0</v>
      </c>
      <c r="K899" s="24">
        <f t="shared" si="849"/>
        <v>0</v>
      </c>
      <c r="L899" s="42">
        <f t="shared" si="844"/>
        <v>148698.20000000001</v>
      </c>
      <c r="M899" s="42">
        <f t="shared" si="845"/>
        <v>148694.70000000001</v>
      </c>
      <c r="N899" s="42">
        <f t="shared" si="846"/>
        <v>112836.3</v>
      </c>
      <c r="O899" s="48">
        <f t="shared" si="849"/>
        <v>0</v>
      </c>
      <c r="P899" s="48">
        <f t="shared" si="849"/>
        <v>0</v>
      </c>
      <c r="Q899" s="48">
        <f t="shared" si="849"/>
        <v>0</v>
      </c>
      <c r="R899" s="45">
        <f t="shared" si="826"/>
        <v>148698.20000000001</v>
      </c>
      <c r="S899" s="45">
        <f t="shared" si="827"/>
        <v>148694.70000000001</v>
      </c>
      <c r="T899" s="45">
        <f t="shared" si="828"/>
        <v>112836.3</v>
      </c>
      <c r="U899" s="48">
        <f t="shared" si="849"/>
        <v>0</v>
      </c>
    </row>
    <row r="900" spans="1:21" x14ac:dyDescent="0.25">
      <c r="A900" s="20" t="s">
        <v>290</v>
      </c>
      <c r="B900" s="20">
        <v>810</v>
      </c>
      <c r="C900" s="20" t="s">
        <v>44</v>
      </c>
      <c r="D900" s="20" t="s">
        <v>98</v>
      </c>
      <c r="E900" s="23" t="s">
        <v>761</v>
      </c>
      <c r="F900" s="24">
        <v>148698.20000000001</v>
      </c>
      <c r="G900" s="24">
        <v>148694.70000000001</v>
      </c>
      <c r="H900" s="24">
        <v>112836.3</v>
      </c>
      <c r="I900" s="24"/>
      <c r="J900" s="24"/>
      <c r="K900" s="24"/>
      <c r="L900" s="42">
        <f t="shared" si="844"/>
        <v>148698.20000000001</v>
      </c>
      <c r="M900" s="42">
        <f t="shared" si="845"/>
        <v>148694.70000000001</v>
      </c>
      <c r="N900" s="42">
        <f t="shared" si="846"/>
        <v>112836.3</v>
      </c>
      <c r="O900" s="48"/>
      <c r="P900" s="48"/>
      <c r="Q900" s="48"/>
      <c r="R900" s="45">
        <f t="shared" si="826"/>
        <v>148698.20000000001</v>
      </c>
      <c r="S900" s="45">
        <f t="shared" si="827"/>
        <v>148694.70000000001</v>
      </c>
      <c r="T900" s="45">
        <f t="shared" si="828"/>
        <v>112836.3</v>
      </c>
      <c r="U900" s="48"/>
    </row>
    <row r="901" spans="1:21" ht="78.75" x14ac:dyDescent="0.25">
      <c r="A901" s="20" t="s">
        <v>291</v>
      </c>
      <c r="B901" s="20"/>
      <c r="C901" s="20"/>
      <c r="D901" s="20"/>
      <c r="E901" s="23" t="s">
        <v>574</v>
      </c>
      <c r="F901" s="24">
        <f>F902</f>
        <v>38862.800000000003</v>
      </c>
      <c r="G901" s="24">
        <f t="shared" ref="G901:U903" si="850">G902</f>
        <v>38862.800000000003</v>
      </c>
      <c r="H901" s="24">
        <f t="shared" si="850"/>
        <v>38862.800000000003</v>
      </c>
      <c r="I901" s="24">
        <f t="shared" si="850"/>
        <v>0</v>
      </c>
      <c r="J901" s="24">
        <f t="shared" si="850"/>
        <v>0</v>
      </c>
      <c r="K901" s="24">
        <f t="shared" si="850"/>
        <v>0</v>
      </c>
      <c r="L901" s="42">
        <f t="shared" si="844"/>
        <v>38862.800000000003</v>
      </c>
      <c r="M901" s="42">
        <f t="shared" si="845"/>
        <v>38862.800000000003</v>
      </c>
      <c r="N901" s="42">
        <f t="shared" si="846"/>
        <v>38862.800000000003</v>
      </c>
      <c r="O901" s="48">
        <f t="shared" si="850"/>
        <v>0</v>
      </c>
      <c r="P901" s="48">
        <f t="shared" si="850"/>
        <v>0</v>
      </c>
      <c r="Q901" s="48">
        <f t="shared" si="850"/>
        <v>0</v>
      </c>
      <c r="R901" s="45">
        <f t="shared" si="826"/>
        <v>38862.800000000003</v>
      </c>
      <c r="S901" s="45">
        <f t="shared" si="827"/>
        <v>38862.800000000003</v>
      </c>
      <c r="T901" s="45">
        <f t="shared" si="828"/>
        <v>38862.800000000003</v>
      </c>
      <c r="U901" s="48">
        <f t="shared" si="850"/>
        <v>0</v>
      </c>
    </row>
    <row r="902" spans="1:21" x14ac:dyDescent="0.25">
      <c r="A902" s="20" t="s">
        <v>291</v>
      </c>
      <c r="B902" s="20" t="s">
        <v>7</v>
      </c>
      <c r="C902" s="20"/>
      <c r="D902" s="20"/>
      <c r="E902" s="23" t="s">
        <v>746</v>
      </c>
      <c r="F902" s="24">
        <f>F903</f>
        <v>38862.800000000003</v>
      </c>
      <c r="G902" s="24">
        <f t="shared" si="850"/>
        <v>38862.800000000003</v>
      </c>
      <c r="H902" s="24">
        <f t="shared" si="850"/>
        <v>38862.800000000003</v>
      </c>
      <c r="I902" s="24">
        <f t="shared" si="850"/>
        <v>0</v>
      </c>
      <c r="J902" s="24">
        <f t="shared" si="850"/>
        <v>0</v>
      </c>
      <c r="K902" s="24">
        <f t="shared" si="850"/>
        <v>0</v>
      </c>
      <c r="L902" s="42">
        <f t="shared" si="844"/>
        <v>38862.800000000003</v>
      </c>
      <c r="M902" s="42">
        <f t="shared" si="845"/>
        <v>38862.800000000003</v>
      </c>
      <c r="N902" s="42">
        <f t="shared" si="846"/>
        <v>38862.800000000003</v>
      </c>
      <c r="O902" s="48">
        <f t="shared" si="850"/>
        <v>0</v>
      </c>
      <c r="P902" s="48">
        <f t="shared" si="850"/>
        <v>0</v>
      </c>
      <c r="Q902" s="48">
        <f t="shared" si="850"/>
        <v>0</v>
      </c>
      <c r="R902" s="45">
        <f t="shared" si="826"/>
        <v>38862.800000000003</v>
      </c>
      <c r="S902" s="45">
        <f t="shared" si="827"/>
        <v>38862.800000000003</v>
      </c>
      <c r="T902" s="45">
        <f t="shared" si="828"/>
        <v>38862.800000000003</v>
      </c>
      <c r="U902" s="48">
        <f t="shared" si="850"/>
        <v>0</v>
      </c>
    </row>
    <row r="903" spans="1:21" ht="63" x14ac:dyDescent="0.25">
      <c r="A903" s="20" t="s">
        <v>291</v>
      </c>
      <c r="B903" s="20" t="s">
        <v>220</v>
      </c>
      <c r="C903" s="20"/>
      <c r="D903" s="20"/>
      <c r="E903" s="23" t="s">
        <v>747</v>
      </c>
      <c r="F903" s="24">
        <f>F904</f>
        <v>38862.800000000003</v>
      </c>
      <c r="G903" s="24">
        <f t="shared" si="850"/>
        <v>38862.800000000003</v>
      </c>
      <c r="H903" s="24">
        <f t="shared" si="850"/>
        <v>38862.800000000003</v>
      </c>
      <c r="I903" s="24">
        <f t="shared" si="850"/>
        <v>0</v>
      </c>
      <c r="J903" s="24">
        <f t="shared" si="850"/>
        <v>0</v>
      </c>
      <c r="K903" s="24">
        <f t="shared" si="850"/>
        <v>0</v>
      </c>
      <c r="L903" s="42">
        <f t="shared" si="844"/>
        <v>38862.800000000003</v>
      </c>
      <c r="M903" s="42">
        <f t="shared" si="845"/>
        <v>38862.800000000003</v>
      </c>
      <c r="N903" s="42">
        <f t="shared" si="846"/>
        <v>38862.800000000003</v>
      </c>
      <c r="O903" s="48">
        <f t="shared" si="850"/>
        <v>0</v>
      </c>
      <c r="P903" s="48">
        <f t="shared" si="850"/>
        <v>0</v>
      </c>
      <c r="Q903" s="48">
        <f t="shared" si="850"/>
        <v>0</v>
      </c>
      <c r="R903" s="45">
        <f t="shared" si="826"/>
        <v>38862.800000000003</v>
      </c>
      <c r="S903" s="45">
        <f t="shared" si="827"/>
        <v>38862.800000000003</v>
      </c>
      <c r="T903" s="45">
        <f t="shared" si="828"/>
        <v>38862.800000000003</v>
      </c>
      <c r="U903" s="48">
        <f t="shared" si="850"/>
        <v>0</v>
      </c>
    </row>
    <row r="904" spans="1:21" x14ac:dyDescent="0.25">
      <c r="A904" s="20" t="s">
        <v>291</v>
      </c>
      <c r="B904" s="20">
        <v>810</v>
      </c>
      <c r="C904" s="20" t="s">
        <v>44</v>
      </c>
      <c r="D904" s="20" t="s">
        <v>98</v>
      </c>
      <c r="E904" s="23" t="s">
        <v>761</v>
      </c>
      <c r="F904" s="24">
        <v>38862.800000000003</v>
      </c>
      <c r="G904" s="24">
        <v>38862.800000000003</v>
      </c>
      <c r="H904" s="24">
        <v>38862.800000000003</v>
      </c>
      <c r="I904" s="24"/>
      <c r="J904" s="24"/>
      <c r="K904" s="24"/>
      <c r="L904" s="42">
        <f t="shared" si="844"/>
        <v>38862.800000000003</v>
      </c>
      <c r="M904" s="42">
        <f t="shared" si="845"/>
        <v>38862.800000000003</v>
      </c>
      <c r="N904" s="42">
        <f t="shared" si="846"/>
        <v>38862.800000000003</v>
      </c>
      <c r="O904" s="48"/>
      <c r="P904" s="48"/>
      <c r="Q904" s="48"/>
      <c r="R904" s="45">
        <f t="shared" si="826"/>
        <v>38862.800000000003</v>
      </c>
      <c r="S904" s="45">
        <f t="shared" si="827"/>
        <v>38862.800000000003</v>
      </c>
      <c r="T904" s="45">
        <f t="shared" si="828"/>
        <v>38862.800000000003</v>
      </c>
      <c r="U904" s="48"/>
    </row>
    <row r="905" spans="1:21" ht="63" x14ac:dyDescent="0.25">
      <c r="A905" s="20" t="s">
        <v>292</v>
      </c>
      <c r="B905" s="20"/>
      <c r="C905" s="20"/>
      <c r="D905" s="20"/>
      <c r="E905" s="23" t="s">
        <v>575</v>
      </c>
      <c r="F905" s="24">
        <f>F906</f>
        <v>1970</v>
      </c>
      <c r="G905" s="24">
        <f t="shared" ref="G905:U907" si="851">G906</f>
        <v>1970</v>
      </c>
      <c r="H905" s="24">
        <f t="shared" si="851"/>
        <v>1970</v>
      </c>
      <c r="I905" s="24">
        <f t="shared" si="851"/>
        <v>0</v>
      </c>
      <c r="J905" s="24">
        <f t="shared" si="851"/>
        <v>0</v>
      </c>
      <c r="K905" s="24">
        <f t="shared" si="851"/>
        <v>0</v>
      </c>
      <c r="L905" s="42">
        <f t="shared" si="844"/>
        <v>1970</v>
      </c>
      <c r="M905" s="42">
        <f t="shared" si="845"/>
        <v>1970</v>
      </c>
      <c r="N905" s="42">
        <f t="shared" si="846"/>
        <v>1970</v>
      </c>
      <c r="O905" s="48">
        <f t="shared" si="851"/>
        <v>0</v>
      </c>
      <c r="P905" s="48">
        <f t="shared" si="851"/>
        <v>0</v>
      </c>
      <c r="Q905" s="48">
        <f t="shared" si="851"/>
        <v>0</v>
      </c>
      <c r="R905" s="45">
        <f t="shared" si="826"/>
        <v>1970</v>
      </c>
      <c r="S905" s="45">
        <f t="shared" si="827"/>
        <v>1970</v>
      </c>
      <c r="T905" s="45">
        <f t="shared" si="828"/>
        <v>1970</v>
      </c>
      <c r="U905" s="48">
        <f t="shared" si="851"/>
        <v>0</v>
      </c>
    </row>
    <row r="906" spans="1:21" x14ac:dyDescent="0.25">
      <c r="A906" s="20" t="s">
        <v>292</v>
      </c>
      <c r="B906" s="20" t="s">
        <v>7</v>
      </c>
      <c r="C906" s="20"/>
      <c r="D906" s="20"/>
      <c r="E906" s="23" t="s">
        <v>746</v>
      </c>
      <c r="F906" s="24">
        <f>F907</f>
        <v>1970</v>
      </c>
      <c r="G906" s="24">
        <f t="shared" si="851"/>
        <v>1970</v>
      </c>
      <c r="H906" s="24">
        <f t="shared" si="851"/>
        <v>1970</v>
      </c>
      <c r="I906" s="24">
        <f t="shared" si="851"/>
        <v>0</v>
      </c>
      <c r="J906" s="24">
        <f t="shared" si="851"/>
        <v>0</v>
      </c>
      <c r="K906" s="24">
        <f t="shared" si="851"/>
        <v>0</v>
      </c>
      <c r="L906" s="42">
        <f t="shared" si="844"/>
        <v>1970</v>
      </c>
      <c r="M906" s="42">
        <f t="shared" si="845"/>
        <v>1970</v>
      </c>
      <c r="N906" s="42">
        <f t="shared" si="846"/>
        <v>1970</v>
      </c>
      <c r="O906" s="48">
        <f t="shared" si="851"/>
        <v>0</v>
      </c>
      <c r="P906" s="48">
        <f t="shared" si="851"/>
        <v>0</v>
      </c>
      <c r="Q906" s="48">
        <f t="shared" si="851"/>
        <v>0</v>
      </c>
      <c r="R906" s="45">
        <f t="shared" si="826"/>
        <v>1970</v>
      </c>
      <c r="S906" s="45">
        <f t="shared" si="827"/>
        <v>1970</v>
      </c>
      <c r="T906" s="45">
        <f t="shared" si="828"/>
        <v>1970</v>
      </c>
      <c r="U906" s="48">
        <f t="shared" si="851"/>
        <v>0</v>
      </c>
    </row>
    <row r="907" spans="1:21" ht="63" x14ac:dyDescent="0.25">
      <c r="A907" s="20" t="s">
        <v>292</v>
      </c>
      <c r="B907" s="20" t="s">
        <v>220</v>
      </c>
      <c r="C907" s="20"/>
      <c r="D907" s="20"/>
      <c r="E907" s="23" t="s">
        <v>747</v>
      </c>
      <c r="F907" s="24">
        <f>F908</f>
        <v>1970</v>
      </c>
      <c r="G907" s="24">
        <f t="shared" si="851"/>
        <v>1970</v>
      </c>
      <c r="H907" s="24">
        <f t="shared" si="851"/>
        <v>1970</v>
      </c>
      <c r="I907" s="24">
        <f t="shared" si="851"/>
        <v>0</v>
      </c>
      <c r="J907" s="24">
        <f t="shared" si="851"/>
        <v>0</v>
      </c>
      <c r="K907" s="24">
        <f t="shared" si="851"/>
        <v>0</v>
      </c>
      <c r="L907" s="42">
        <f t="shared" si="844"/>
        <v>1970</v>
      </c>
      <c r="M907" s="42">
        <f t="shared" si="845"/>
        <v>1970</v>
      </c>
      <c r="N907" s="42">
        <f t="shared" si="846"/>
        <v>1970</v>
      </c>
      <c r="O907" s="48">
        <f t="shared" si="851"/>
        <v>0</v>
      </c>
      <c r="P907" s="48">
        <f t="shared" si="851"/>
        <v>0</v>
      </c>
      <c r="Q907" s="48">
        <f t="shared" si="851"/>
        <v>0</v>
      </c>
      <c r="R907" s="45">
        <f t="shared" si="826"/>
        <v>1970</v>
      </c>
      <c r="S907" s="45">
        <f t="shared" si="827"/>
        <v>1970</v>
      </c>
      <c r="T907" s="45">
        <f t="shared" si="828"/>
        <v>1970</v>
      </c>
      <c r="U907" s="48">
        <f t="shared" si="851"/>
        <v>0</v>
      </c>
    </row>
    <row r="908" spans="1:21" x14ac:dyDescent="0.25">
      <c r="A908" s="20" t="s">
        <v>292</v>
      </c>
      <c r="B908" s="20">
        <v>810</v>
      </c>
      <c r="C908" s="20" t="s">
        <v>44</v>
      </c>
      <c r="D908" s="20" t="s">
        <v>98</v>
      </c>
      <c r="E908" s="23" t="s">
        <v>761</v>
      </c>
      <c r="F908" s="24">
        <v>1970</v>
      </c>
      <c r="G908" s="24">
        <v>1970</v>
      </c>
      <c r="H908" s="24">
        <v>1970</v>
      </c>
      <c r="I908" s="24"/>
      <c r="J908" s="24"/>
      <c r="K908" s="24"/>
      <c r="L908" s="42">
        <f t="shared" si="844"/>
        <v>1970</v>
      </c>
      <c r="M908" s="42">
        <f t="shared" si="845"/>
        <v>1970</v>
      </c>
      <c r="N908" s="42">
        <f t="shared" si="846"/>
        <v>1970</v>
      </c>
      <c r="O908" s="48"/>
      <c r="P908" s="48"/>
      <c r="Q908" s="48"/>
      <c r="R908" s="45">
        <f t="shared" si="826"/>
        <v>1970</v>
      </c>
      <c r="S908" s="45">
        <f t="shared" si="827"/>
        <v>1970</v>
      </c>
      <c r="T908" s="45">
        <f t="shared" si="828"/>
        <v>1970</v>
      </c>
      <c r="U908" s="48"/>
    </row>
    <row r="909" spans="1:21" ht="94.5" x14ac:dyDescent="0.25">
      <c r="A909" s="20" t="s">
        <v>293</v>
      </c>
      <c r="B909" s="20"/>
      <c r="C909" s="20"/>
      <c r="D909" s="20"/>
      <c r="E909" s="23" t="s">
        <v>576</v>
      </c>
      <c r="F909" s="24">
        <f>F910</f>
        <v>3369.1</v>
      </c>
      <c r="G909" s="24">
        <f t="shared" ref="G909:U911" si="852">G910</f>
        <v>3440.8</v>
      </c>
      <c r="H909" s="24">
        <f t="shared" si="852"/>
        <v>3446.3999999999996</v>
      </c>
      <c r="I909" s="24">
        <f t="shared" si="852"/>
        <v>0</v>
      </c>
      <c r="J909" s="24">
        <f t="shared" si="852"/>
        <v>0</v>
      </c>
      <c r="K909" s="24">
        <f t="shared" si="852"/>
        <v>0</v>
      </c>
      <c r="L909" s="42">
        <f t="shared" si="844"/>
        <v>3369.1</v>
      </c>
      <c r="M909" s="42">
        <f t="shared" si="845"/>
        <v>3440.8</v>
      </c>
      <c r="N909" s="42">
        <f t="shared" si="846"/>
        <v>3446.3999999999996</v>
      </c>
      <c r="O909" s="48">
        <f t="shared" si="852"/>
        <v>0</v>
      </c>
      <c r="P909" s="48">
        <f t="shared" si="852"/>
        <v>0</v>
      </c>
      <c r="Q909" s="48">
        <f t="shared" si="852"/>
        <v>0</v>
      </c>
      <c r="R909" s="45">
        <f t="shared" si="826"/>
        <v>3369.1</v>
      </c>
      <c r="S909" s="45">
        <f t="shared" si="827"/>
        <v>3440.8</v>
      </c>
      <c r="T909" s="45">
        <f t="shared" si="828"/>
        <v>3446.3999999999996</v>
      </c>
      <c r="U909" s="48">
        <f t="shared" si="852"/>
        <v>0</v>
      </c>
    </row>
    <row r="910" spans="1:21" x14ac:dyDescent="0.25">
      <c r="A910" s="20" t="s">
        <v>293</v>
      </c>
      <c r="B910" s="20" t="s">
        <v>7</v>
      </c>
      <c r="C910" s="20"/>
      <c r="D910" s="20"/>
      <c r="E910" s="23" t="s">
        <v>746</v>
      </c>
      <c r="F910" s="24">
        <f>F911</f>
        <v>3369.1</v>
      </c>
      <c r="G910" s="24">
        <f t="shared" si="852"/>
        <v>3440.8</v>
      </c>
      <c r="H910" s="24">
        <f t="shared" si="852"/>
        <v>3446.3999999999996</v>
      </c>
      <c r="I910" s="24">
        <f t="shared" si="852"/>
        <v>0</v>
      </c>
      <c r="J910" s="24">
        <f t="shared" si="852"/>
        <v>0</v>
      </c>
      <c r="K910" s="24">
        <f t="shared" si="852"/>
        <v>0</v>
      </c>
      <c r="L910" s="42">
        <f t="shared" si="844"/>
        <v>3369.1</v>
      </c>
      <c r="M910" s="42">
        <f t="shared" si="845"/>
        <v>3440.8</v>
      </c>
      <c r="N910" s="42">
        <f t="shared" si="846"/>
        <v>3446.3999999999996</v>
      </c>
      <c r="O910" s="48">
        <f t="shared" si="852"/>
        <v>0</v>
      </c>
      <c r="P910" s="48">
        <f t="shared" si="852"/>
        <v>0</v>
      </c>
      <c r="Q910" s="48">
        <f t="shared" si="852"/>
        <v>0</v>
      </c>
      <c r="R910" s="45">
        <f t="shared" si="826"/>
        <v>3369.1</v>
      </c>
      <c r="S910" s="45">
        <f t="shared" si="827"/>
        <v>3440.8</v>
      </c>
      <c r="T910" s="45">
        <f t="shared" si="828"/>
        <v>3446.3999999999996</v>
      </c>
      <c r="U910" s="48">
        <f t="shared" si="852"/>
        <v>0</v>
      </c>
    </row>
    <row r="911" spans="1:21" ht="63" x14ac:dyDescent="0.25">
      <c r="A911" s="20" t="s">
        <v>293</v>
      </c>
      <c r="B911" s="20" t="s">
        <v>220</v>
      </c>
      <c r="C911" s="20"/>
      <c r="D911" s="20"/>
      <c r="E911" s="23" t="s">
        <v>747</v>
      </c>
      <c r="F911" s="24">
        <f>F912</f>
        <v>3369.1</v>
      </c>
      <c r="G911" s="24">
        <f t="shared" si="852"/>
        <v>3440.8</v>
      </c>
      <c r="H911" s="24">
        <f t="shared" si="852"/>
        <v>3446.3999999999996</v>
      </c>
      <c r="I911" s="24">
        <f t="shared" si="852"/>
        <v>0</v>
      </c>
      <c r="J911" s="24">
        <f t="shared" si="852"/>
        <v>0</v>
      </c>
      <c r="K911" s="24">
        <f t="shared" si="852"/>
        <v>0</v>
      </c>
      <c r="L911" s="42">
        <f t="shared" si="844"/>
        <v>3369.1</v>
      </c>
      <c r="M911" s="42">
        <f t="shared" si="845"/>
        <v>3440.8</v>
      </c>
      <c r="N911" s="42">
        <f t="shared" si="846"/>
        <v>3446.3999999999996</v>
      </c>
      <c r="O911" s="48">
        <f t="shared" si="852"/>
        <v>0</v>
      </c>
      <c r="P911" s="48">
        <f t="shared" si="852"/>
        <v>0</v>
      </c>
      <c r="Q911" s="48">
        <f t="shared" si="852"/>
        <v>0</v>
      </c>
      <c r="R911" s="45">
        <f t="shared" si="826"/>
        <v>3369.1</v>
      </c>
      <c r="S911" s="45">
        <f t="shared" si="827"/>
        <v>3440.8</v>
      </c>
      <c r="T911" s="45">
        <f t="shared" si="828"/>
        <v>3446.3999999999996</v>
      </c>
      <c r="U911" s="48">
        <f t="shared" si="852"/>
        <v>0</v>
      </c>
    </row>
    <row r="912" spans="1:21" x14ac:dyDescent="0.25">
      <c r="A912" s="20" t="s">
        <v>293</v>
      </c>
      <c r="B912" s="20">
        <v>810</v>
      </c>
      <c r="C912" s="20" t="s">
        <v>44</v>
      </c>
      <c r="D912" s="20" t="s">
        <v>98</v>
      </c>
      <c r="E912" s="23" t="s">
        <v>761</v>
      </c>
      <c r="F912" s="24">
        <v>3369.1</v>
      </c>
      <c r="G912" s="24">
        <v>3440.8</v>
      </c>
      <c r="H912" s="24">
        <v>3446.3999999999996</v>
      </c>
      <c r="I912" s="24"/>
      <c r="J912" s="24"/>
      <c r="K912" s="24"/>
      <c r="L912" s="42">
        <f t="shared" si="844"/>
        <v>3369.1</v>
      </c>
      <c r="M912" s="42">
        <f t="shared" si="845"/>
        <v>3440.8</v>
      </c>
      <c r="N912" s="42">
        <f t="shared" si="846"/>
        <v>3446.3999999999996</v>
      </c>
      <c r="O912" s="48"/>
      <c r="P912" s="48"/>
      <c r="Q912" s="48"/>
      <c r="R912" s="45">
        <f t="shared" si="826"/>
        <v>3369.1</v>
      </c>
      <c r="S912" s="45">
        <f t="shared" si="827"/>
        <v>3440.8</v>
      </c>
      <c r="T912" s="45">
        <f t="shared" si="828"/>
        <v>3446.3999999999996</v>
      </c>
      <c r="U912" s="48"/>
    </row>
    <row r="913" spans="1:21" ht="94.5" x14ac:dyDescent="0.25">
      <c r="A913" s="20" t="s">
        <v>294</v>
      </c>
      <c r="B913" s="20"/>
      <c r="C913" s="20"/>
      <c r="D913" s="20"/>
      <c r="E913" s="23" t="s">
        <v>577</v>
      </c>
      <c r="F913" s="24">
        <f>F914</f>
        <v>6394.5</v>
      </c>
      <c r="G913" s="24">
        <f t="shared" ref="G913:U915" si="853">G914</f>
        <v>6394.5</v>
      </c>
      <c r="H913" s="24">
        <f t="shared" si="853"/>
        <v>6394.5</v>
      </c>
      <c r="I913" s="24">
        <f t="shared" si="853"/>
        <v>0</v>
      </c>
      <c r="J913" s="24">
        <f t="shared" si="853"/>
        <v>0</v>
      </c>
      <c r="K913" s="24">
        <f t="shared" si="853"/>
        <v>0</v>
      </c>
      <c r="L913" s="42">
        <f t="shared" si="844"/>
        <v>6394.5</v>
      </c>
      <c r="M913" s="42">
        <f t="shared" si="845"/>
        <v>6394.5</v>
      </c>
      <c r="N913" s="42">
        <f t="shared" si="846"/>
        <v>6394.5</v>
      </c>
      <c r="O913" s="48">
        <f t="shared" si="853"/>
        <v>0</v>
      </c>
      <c r="P913" s="48">
        <f t="shared" si="853"/>
        <v>0</v>
      </c>
      <c r="Q913" s="48">
        <f t="shared" si="853"/>
        <v>0</v>
      </c>
      <c r="R913" s="45">
        <f t="shared" si="826"/>
        <v>6394.5</v>
      </c>
      <c r="S913" s="45">
        <f t="shared" si="827"/>
        <v>6394.5</v>
      </c>
      <c r="T913" s="45">
        <f t="shared" si="828"/>
        <v>6394.5</v>
      </c>
      <c r="U913" s="48">
        <f t="shared" si="853"/>
        <v>0</v>
      </c>
    </row>
    <row r="914" spans="1:21" x14ac:dyDescent="0.25">
      <c r="A914" s="20" t="s">
        <v>294</v>
      </c>
      <c r="B914" s="20" t="s">
        <v>7</v>
      </c>
      <c r="C914" s="20"/>
      <c r="D914" s="20"/>
      <c r="E914" s="23" t="s">
        <v>746</v>
      </c>
      <c r="F914" s="24">
        <f>F915</f>
        <v>6394.5</v>
      </c>
      <c r="G914" s="24">
        <f t="shared" si="853"/>
        <v>6394.5</v>
      </c>
      <c r="H914" s="24">
        <f t="shared" si="853"/>
        <v>6394.5</v>
      </c>
      <c r="I914" s="24">
        <f t="shared" si="853"/>
        <v>0</v>
      </c>
      <c r="J914" s="24">
        <f t="shared" si="853"/>
        <v>0</v>
      </c>
      <c r="K914" s="24">
        <f t="shared" si="853"/>
        <v>0</v>
      </c>
      <c r="L914" s="42">
        <f t="shared" si="844"/>
        <v>6394.5</v>
      </c>
      <c r="M914" s="42">
        <f t="shared" si="845"/>
        <v>6394.5</v>
      </c>
      <c r="N914" s="42">
        <f t="shared" si="846"/>
        <v>6394.5</v>
      </c>
      <c r="O914" s="48">
        <f t="shared" si="853"/>
        <v>0</v>
      </c>
      <c r="P914" s="48">
        <f t="shared" si="853"/>
        <v>0</v>
      </c>
      <c r="Q914" s="48">
        <f t="shared" si="853"/>
        <v>0</v>
      </c>
      <c r="R914" s="45">
        <f t="shared" si="826"/>
        <v>6394.5</v>
      </c>
      <c r="S914" s="45">
        <f t="shared" si="827"/>
        <v>6394.5</v>
      </c>
      <c r="T914" s="45">
        <f t="shared" si="828"/>
        <v>6394.5</v>
      </c>
      <c r="U914" s="48">
        <f t="shared" si="853"/>
        <v>0</v>
      </c>
    </row>
    <row r="915" spans="1:21" ht="63" x14ac:dyDescent="0.25">
      <c r="A915" s="20" t="s">
        <v>294</v>
      </c>
      <c r="B915" s="20" t="s">
        <v>220</v>
      </c>
      <c r="C915" s="20"/>
      <c r="D915" s="20"/>
      <c r="E915" s="23" t="s">
        <v>747</v>
      </c>
      <c r="F915" s="24">
        <f>F916</f>
        <v>6394.5</v>
      </c>
      <c r="G915" s="24">
        <f t="shared" si="853"/>
        <v>6394.5</v>
      </c>
      <c r="H915" s="24">
        <f t="shared" si="853"/>
        <v>6394.5</v>
      </c>
      <c r="I915" s="24">
        <f t="shared" si="853"/>
        <v>0</v>
      </c>
      <c r="J915" s="24">
        <f t="shared" si="853"/>
        <v>0</v>
      </c>
      <c r="K915" s="24">
        <f t="shared" si="853"/>
        <v>0</v>
      </c>
      <c r="L915" s="42">
        <f t="shared" si="844"/>
        <v>6394.5</v>
      </c>
      <c r="M915" s="42">
        <f t="shared" si="845"/>
        <v>6394.5</v>
      </c>
      <c r="N915" s="42">
        <f t="shared" si="846"/>
        <v>6394.5</v>
      </c>
      <c r="O915" s="48">
        <f t="shared" si="853"/>
        <v>0</v>
      </c>
      <c r="P915" s="48">
        <f t="shared" si="853"/>
        <v>0</v>
      </c>
      <c r="Q915" s="48">
        <f t="shared" si="853"/>
        <v>0</v>
      </c>
      <c r="R915" s="45">
        <f t="shared" si="826"/>
        <v>6394.5</v>
      </c>
      <c r="S915" s="45">
        <f t="shared" si="827"/>
        <v>6394.5</v>
      </c>
      <c r="T915" s="45">
        <f t="shared" si="828"/>
        <v>6394.5</v>
      </c>
      <c r="U915" s="48">
        <f t="shared" si="853"/>
        <v>0</v>
      </c>
    </row>
    <row r="916" spans="1:21" x14ac:dyDescent="0.25">
      <c r="A916" s="20" t="s">
        <v>294</v>
      </c>
      <c r="B916" s="20">
        <v>810</v>
      </c>
      <c r="C916" s="20" t="s">
        <v>44</v>
      </c>
      <c r="D916" s="20" t="s">
        <v>98</v>
      </c>
      <c r="E916" s="23" t="s">
        <v>761</v>
      </c>
      <c r="F916" s="24">
        <v>6394.5</v>
      </c>
      <c r="G916" s="24">
        <v>6394.5</v>
      </c>
      <c r="H916" s="24">
        <v>6394.5</v>
      </c>
      <c r="I916" s="24"/>
      <c r="J916" s="24"/>
      <c r="K916" s="24"/>
      <c r="L916" s="42">
        <f t="shared" si="844"/>
        <v>6394.5</v>
      </c>
      <c r="M916" s="42">
        <f t="shared" si="845"/>
        <v>6394.5</v>
      </c>
      <c r="N916" s="42">
        <f t="shared" si="846"/>
        <v>6394.5</v>
      </c>
      <c r="O916" s="48"/>
      <c r="P916" s="48"/>
      <c r="Q916" s="48"/>
      <c r="R916" s="45">
        <f t="shared" si="826"/>
        <v>6394.5</v>
      </c>
      <c r="S916" s="45">
        <f t="shared" si="827"/>
        <v>6394.5</v>
      </c>
      <c r="T916" s="45">
        <f t="shared" si="828"/>
        <v>6394.5</v>
      </c>
      <c r="U916" s="48"/>
    </row>
    <row r="917" spans="1:21" s="8" customFormat="1" ht="47.25" x14ac:dyDescent="0.25">
      <c r="A917" s="1" t="s">
        <v>114</v>
      </c>
      <c r="B917" s="1"/>
      <c r="C917" s="1"/>
      <c r="D917" s="1"/>
      <c r="E917" s="2" t="s">
        <v>578</v>
      </c>
      <c r="F917" s="3">
        <f>F918+F940</f>
        <v>9566.2999999999993</v>
      </c>
      <c r="G917" s="3">
        <f t="shared" ref="G917:K917" si="854">G918+G940</f>
        <v>9618.4</v>
      </c>
      <c r="H917" s="3">
        <f t="shared" si="854"/>
        <v>9618.4</v>
      </c>
      <c r="I917" s="3">
        <f t="shared" si="854"/>
        <v>0</v>
      </c>
      <c r="J917" s="3">
        <f t="shared" si="854"/>
        <v>0</v>
      </c>
      <c r="K917" s="3">
        <f t="shared" si="854"/>
        <v>0</v>
      </c>
      <c r="L917" s="42">
        <f t="shared" si="844"/>
        <v>9566.2999999999993</v>
      </c>
      <c r="M917" s="42">
        <f t="shared" si="845"/>
        <v>9618.4</v>
      </c>
      <c r="N917" s="42">
        <f t="shared" si="846"/>
        <v>9618.4</v>
      </c>
      <c r="O917" s="50">
        <f t="shared" ref="O917:P917" si="855">O918+O940</f>
        <v>0</v>
      </c>
      <c r="P917" s="50">
        <f t="shared" si="855"/>
        <v>0</v>
      </c>
      <c r="Q917" s="50">
        <f t="shared" ref="Q917" si="856">Q918+Q940</f>
        <v>0</v>
      </c>
      <c r="R917" s="53">
        <f t="shared" si="826"/>
        <v>9566.2999999999993</v>
      </c>
      <c r="S917" s="45">
        <f t="shared" si="827"/>
        <v>9618.4</v>
      </c>
      <c r="T917" s="45">
        <f t="shared" si="828"/>
        <v>9618.4</v>
      </c>
      <c r="U917" s="50">
        <f t="shared" ref="U917" si="857">U918+U940</f>
        <v>0</v>
      </c>
    </row>
    <row r="918" spans="1:21" s="28" customFormat="1" ht="63" x14ac:dyDescent="0.25">
      <c r="A918" s="25" t="s">
        <v>115</v>
      </c>
      <c r="B918" s="25"/>
      <c r="C918" s="25"/>
      <c r="D918" s="25"/>
      <c r="E918" s="26" t="s">
        <v>579</v>
      </c>
      <c r="F918" s="27">
        <f>F919+F923+F935</f>
        <v>6895.9</v>
      </c>
      <c r="G918" s="27">
        <f t="shared" ref="G918:K918" si="858">G919+G923+G935</f>
        <v>6947.9</v>
      </c>
      <c r="H918" s="27">
        <f t="shared" si="858"/>
        <v>6947.9</v>
      </c>
      <c r="I918" s="27">
        <f t="shared" si="858"/>
        <v>0</v>
      </c>
      <c r="J918" s="27">
        <f t="shared" si="858"/>
        <v>0</v>
      </c>
      <c r="K918" s="27">
        <f t="shared" si="858"/>
        <v>0</v>
      </c>
      <c r="L918" s="42">
        <f t="shared" si="844"/>
        <v>6895.9</v>
      </c>
      <c r="M918" s="42">
        <f t="shared" si="845"/>
        <v>6947.9</v>
      </c>
      <c r="N918" s="42">
        <f t="shared" si="846"/>
        <v>6947.9</v>
      </c>
      <c r="O918" s="49">
        <f t="shared" ref="O918:P918" si="859">O919+O923+O935</f>
        <v>0</v>
      </c>
      <c r="P918" s="49">
        <f t="shared" si="859"/>
        <v>0</v>
      </c>
      <c r="Q918" s="49">
        <f t="shared" ref="Q918" si="860">Q919+Q923+Q935</f>
        <v>0</v>
      </c>
      <c r="R918" s="55">
        <f t="shared" si="826"/>
        <v>6895.9</v>
      </c>
      <c r="S918" s="45">
        <f t="shared" si="827"/>
        <v>6947.9</v>
      </c>
      <c r="T918" s="45">
        <f t="shared" si="828"/>
        <v>6947.9</v>
      </c>
      <c r="U918" s="49">
        <f t="shared" ref="U918" si="861">U919+U923+U935</f>
        <v>0</v>
      </c>
    </row>
    <row r="919" spans="1:21" ht="47.25" x14ac:dyDescent="0.25">
      <c r="A919" s="20" t="s">
        <v>324</v>
      </c>
      <c r="B919" s="20"/>
      <c r="C919" s="20"/>
      <c r="D919" s="20"/>
      <c r="E919" s="23" t="s">
        <v>580</v>
      </c>
      <c r="F919" s="24">
        <f>F920</f>
        <v>2603.8000000000002</v>
      </c>
      <c r="G919" s="24">
        <f t="shared" ref="G919:U921" si="862">G920</f>
        <v>2655.8</v>
      </c>
      <c r="H919" s="24">
        <f t="shared" si="862"/>
        <v>2655.8</v>
      </c>
      <c r="I919" s="24">
        <f t="shared" si="862"/>
        <v>0</v>
      </c>
      <c r="J919" s="24">
        <f t="shared" si="862"/>
        <v>0</v>
      </c>
      <c r="K919" s="24">
        <f t="shared" si="862"/>
        <v>0</v>
      </c>
      <c r="L919" s="42">
        <f t="shared" si="844"/>
        <v>2603.8000000000002</v>
      </c>
      <c r="M919" s="42">
        <f t="shared" si="845"/>
        <v>2655.8</v>
      </c>
      <c r="N919" s="42">
        <f t="shared" si="846"/>
        <v>2655.8</v>
      </c>
      <c r="O919" s="48">
        <f t="shared" si="862"/>
        <v>0</v>
      </c>
      <c r="P919" s="48">
        <f t="shared" si="862"/>
        <v>0</v>
      </c>
      <c r="Q919" s="48">
        <f t="shared" si="862"/>
        <v>0</v>
      </c>
      <c r="R919" s="45">
        <f t="shared" si="826"/>
        <v>2603.8000000000002</v>
      </c>
      <c r="S919" s="45">
        <f t="shared" si="827"/>
        <v>2655.8</v>
      </c>
      <c r="T919" s="45">
        <f t="shared" si="828"/>
        <v>2655.8</v>
      </c>
      <c r="U919" s="48">
        <f t="shared" si="862"/>
        <v>0</v>
      </c>
    </row>
    <row r="920" spans="1:21" ht="47.25" x14ac:dyDescent="0.25">
      <c r="A920" s="20" t="s">
        <v>324</v>
      </c>
      <c r="B920" s="20" t="s">
        <v>55</v>
      </c>
      <c r="C920" s="20"/>
      <c r="D920" s="20"/>
      <c r="E920" s="39" t="s">
        <v>742</v>
      </c>
      <c r="F920" s="24">
        <f>F921</f>
        <v>2603.8000000000002</v>
      </c>
      <c r="G920" s="24">
        <f t="shared" si="862"/>
        <v>2655.8</v>
      </c>
      <c r="H920" s="24">
        <f t="shared" si="862"/>
        <v>2655.8</v>
      </c>
      <c r="I920" s="24">
        <f t="shared" si="862"/>
        <v>0</v>
      </c>
      <c r="J920" s="24">
        <f t="shared" si="862"/>
        <v>0</v>
      </c>
      <c r="K920" s="24">
        <f t="shared" si="862"/>
        <v>0</v>
      </c>
      <c r="L920" s="42">
        <f t="shared" si="844"/>
        <v>2603.8000000000002</v>
      </c>
      <c r="M920" s="42">
        <f t="shared" si="845"/>
        <v>2655.8</v>
      </c>
      <c r="N920" s="42">
        <f t="shared" si="846"/>
        <v>2655.8</v>
      </c>
      <c r="O920" s="48">
        <f t="shared" si="862"/>
        <v>0</v>
      </c>
      <c r="P920" s="48">
        <f t="shared" si="862"/>
        <v>0</v>
      </c>
      <c r="Q920" s="48">
        <f t="shared" si="862"/>
        <v>0</v>
      </c>
      <c r="R920" s="45">
        <f t="shared" si="826"/>
        <v>2603.8000000000002</v>
      </c>
      <c r="S920" s="45">
        <f t="shared" si="827"/>
        <v>2655.8</v>
      </c>
      <c r="T920" s="45">
        <f t="shared" si="828"/>
        <v>2655.8</v>
      </c>
      <c r="U920" s="48">
        <f t="shared" si="862"/>
        <v>0</v>
      </c>
    </row>
    <row r="921" spans="1:21" ht="47.25" x14ac:dyDescent="0.25">
      <c r="A921" s="20" t="s">
        <v>324</v>
      </c>
      <c r="B921" s="20" t="s">
        <v>216</v>
      </c>
      <c r="C921" s="20"/>
      <c r="D921" s="20"/>
      <c r="E921" s="23" t="s">
        <v>745</v>
      </c>
      <c r="F921" s="24">
        <f>F922</f>
        <v>2603.8000000000002</v>
      </c>
      <c r="G921" s="24">
        <f t="shared" si="862"/>
        <v>2655.8</v>
      </c>
      <c r="H921" s="24">
        <f t="shared" si="862"/>
        <v>2655.8</v>
      </c>
      <c r="I921" s="24">
        <f t="shared" si="862"/>
        <v>0</v>
      </c>
      <c r="J921" s="24">
        <f t="shared" si="862"/>
        <v>0</v>
      </c>
      <c r="K921" s="24">
        <f t="shared" si="862"/>
        <v>0</v>
      </c>
      <c r="L921" s="42">
        <f t="shared" si="844"/>
        <v>2603.8000000000002</v>
      </c>
      <c r="M921" s="42">
        <f t="shared" si="845"/>
        <v>2655.8</v>
      </c>
      <c r="N921" s="42">
        <f t="shared" si="846"/>
        <v>2655.8</v>
      </c>
      <c r="O921" s="48">
        <f t="shared" si="862"/>
        <v>0</v>
      </c>
      <c r="P921" s="48">
        <f t="shared" si="862"/>
        <v>0</v>
      </c>
      <c r="Q921" s="48">
        <f t="shared" si="862"/>
        <v>0</v>
      </c>
      <c r="R921" s="45">
        <f t="shared" si="826"/>
        <v>2603.8000000000002</v>
      </c>
      <c r="S921" s="45">
        <f t="shared" si="827"/>
        <v>2655.8</v>
      </c>
      <c r="T921" s="45">
        <f t="shared" si="828"/>
        <v>2655.8</v>
      </c>
      <c r="U921" s="48">
        <f t="shared" si="862"/>
        <v>0</v>
      </c>
    </row>
    <row r="922" spans="1:21" ht="47.25" x14ac:dyDescent="0.25">
      <c r="A922" s="20" t="s">
        <v>324</v>
      </c>
      <c r="B922" s="20">
        <v>630</v>
      </c>
      <c r="C922" s="20" t="s">
        <v>57</v>
      </c>
      <c r="D922" s="20" t="s">
        <v>177</v>
      </c>
      <c r="E922" s="23" t="s">
        <v>759</v>
      </c>
      <c r="F922" s="24">
        <v>2603.8000000000002</v>
      </c>
      <c r="G922" s="24">
        <v>2655.8</v>
      </c>
      <c r="H922" s="24">
        <v>2655.8</v>
      </c>
      <c r="I922" s="24"/>
      <c r="J922" s="24"/>
      <c r="K922" s="24"/>
      <c r="L922" s="42">
        <f t="shared" si="844"/>
        <v>2603.8000000000002</v>
      </c>
      <c r="M922" s="42">
        <f t="shared" si="845"/>
        <v>2655.8</v>
      </c>
      <c r="N922" s="42">
        <f t="shared" si="846"/>
        <v>2655.8</v>
      </c>
      <c r="O922" s="48"/>
      <c r="P922" s="48"/>
      <c r="Q922" s="48"/>
      <c r="R922" s="45">
        <f t="shared" si="826"/>
        <v>2603.8000000000002</v>
      </c>
      <c r="S922" s="45">
        <f t="shared" si="827"/>
        <v>2655.8</v>
      </c>
      <c r="T922" s="45">
        <f t="shared" si="828"/>
        <v>2655.8</v>
      </c>
      <c r="U922" s="48"/>
    </row>
    <row r="923" spans="1:21" ht="31.5" x14ac:dyDescent="0.25">
      <c r="A923" s="20" t="s">
        <v>96</v>
      </c>
      <c r="B923" s="20"/>
      <c r="C923" s="20"/>
      <c r="D923" s="20"/>
      <c r="E923" s="23" t="s">
        <v>581</v>
      </c>
      <c r="F923" s="24">
        <f>F924+F928</f>
        <v>4238.3999999999996</v>
      </c>
      <c r="G923" s="24">
        <f t="shared" ref="G923:K923" si="863">G924+G928</f>
        <v>4238.3999999999996</v>
      </c>
      <c r="H923" s="24">
        <f t="shared" si="863"/>
        <v>4238.3999999999996</v>
      </c>
      <c r="I923" s="24">
        <f t="shared" si="863"/>
        <v>0</v>
      </c>
      <c r="J923" s="24">
        <f t="shared" si="863"/>
        <v>0</v>
      </c>
      <c r="K923" s="24">
        <f t="shared" si="863"/>
        <v>0</v>
      </c>
      <c r="L923" s="42">
        <f t="shared" si="844"/>
        <v>4238.3999999999996</v>
      </c>
      <c r="M923" s="42">
        <f t="shared" si="845"/>
        <v>4238.3999999999996</v>
      </c>
      <c r="N923" s="42">
        <f t="shared" si="846"/>
        <v>4238.3999999999996</v>
      </c>
      <c r="O923" s="48">
        <f t="shared" ref="O923:P923" si="864">O924+O928</f>
        <v>0</v>
      </c>
      <c r="P923" s="48">
        <f t="shared" si="864"/>
        <v>0</v>
      </c>
      <c r="Q923" s="48">
        <f t="shared" ref="Q923" si="865">Q924+Q928</f>
        <v>0</v>
      </c>
      <c r="R923" s="45">
        <f t="shared" ref="R923:R987" si="866">L923+O923</f>
        <v>4238.3999999999996</v>
      </c>
      <c r="S923" s="45">
        <f t="shared" ref="S923:S987" si="867">M923+P923</f>
        <v>4238.3999999999996</v>
      </c>
      <c r="T923" s="45">
        <f t="shared" ref="T923:T987" si="868">N923+Q923</f>
        <v>4238.3999999999996</v>
      </c>
      <c r="U923" s="48">
        <f t="shared" ref="U923" si="869">U924+U928</f>
        <v>0</v>
      </c>
    </row>
    <row r="924" spans="1:21" ht="31.5" x14ac:dyDescent="0.25">
      <c r="A924" s="20" t="s">
        <v>96</v>
      </c>
      <c r="B924" s="20" t="s">
        <v>6</v>
      </c>
      <c r="C924" s="20"/>
      <c r="D924" s="20"/>
      <c r="E924" s="23" t="s">
        <v>733</v>
      </c>
      <c r="F924" s="24">
        <f>F925</f>
        <v>1852</v>
      </c>
      <c r="G924" s="24">
        <f t="shared" ref="G924:U924" si="870">G925</f>
        <v>1852</v>
      </c>
      <c r="H924" s="24">
        <f t="shared" si="870"/>
        <v>1852</v>
      </c>
      <c r="I924" s="24">
        <f t="shared" si="870"/>
        <v>0</v>
      </c>
      <c r="J924" s="24">
        <f t="shared" si="870"/>
        <v>0</v>
      </c>
      <c r="K924" s="24">
        <f t="shared" si="870"/>
        <v>0</v>
      </c>
      <c r="L924" s="42">
        <f t="shared" si="844"/>
        <v>1852</v>
      </c>
      <c r="M924" s="42">
        <f t="shared" si="845"/>
        <v>1852</v>
      </c>
      <c r="N924" s="42">
        <f t="shared" si="846"/>
        <v>1852</v>
      </c>
      <c r="O924" s="48">
        <f t="shared" si="870"/>
        <v>0</v>
      </c>
      <c r="P924" s="48">
        <f t="shared" si="870"/>
        <v>0</v>
      </c>
      <c r="Q924" s="48">
        <f t="shared" si="870"/>
        <v>0</v>
      </c>
      <c r="R924" s="45">
        <f t="shared" si="866"/>
        <v>1852</v>
      </c>
      <c r="S924" s="45">
        <f t="shared" si="867"/>
        <v>1852</v>
      </c>
      <c r="T924" s="45">
        <f t="shared" si="868"/>
        <v>1852</v>
      </c>
      <c r="U924" s="48">
        <f t="shared" si="870"/>
        <v>0</v>
      </c>
    </row>
    <row r="925" spans="1:21" ht="47.25" x14ac:dyDescent="0.25">
      <c r="A925" s="20" t="s">
        <v>96</v>
      </c>
      <c r="B925" s="20" t="s">
        <v>167</v>
      </c>
      <c r="C925" s="20"/>
      <c r="D925" s="20"/>
      <c r="E925" s="23" t="s">
        <v>734</v>
      </c>
      <c r="F925" s="24">
        <f>F926+F927</f>
        <v>1852</v>
      </c>
      <c r="G925" s="24">
        <f t="shared" ref="G925:K925" si="871">G926+G927</f>
        <v>1852</v>
      </c>
      <c r="H925" s="24">
        <f t="shared" si="871"/>
        <v>1852</v>
      </c>
      <c r="I925" s="24">
        <f t="shared" si="871"/>
        <v>0</v>
      </c>
      <c r="J925" s="24">
        <f t="shared" si="871"/>
        <v>0</v>
      </c>
      <c r="K925" s="24">
        <f t="shared" si="871"/>
        <v>0</v>
      </c>
      <c r="L925" s="42">
        <f t="shared" si="844"/>
        <v>1852</v>
      </c>
      <c r="M925" s="42">
        <f t="shared" si="845"/>
        <v>1852</v>
      </c>
      <c r="N925" s="42">
        <f t="shared" si="846"/>
        <v>1852</v>
      </c>
      <c r="O925" s="48">
        <f t="shared" ref="O925:P925" si="872">O926+O927</f>
        <v>0</v>
      </c>
      <c r="P925" s="48">
        <f t="shared" si="872"/>
        <v>0</v>
      </c>
      <c r="Q925" s="48">
        <f t="shared" ref="Q925" si="873">Q926+Q927</f>
        <v>0</v>
      </c>
      <c r="R925" s="45">
        <f t="shared" si="866"/>
        <v>1852</v>
      </c>
      <c r="S925" s="45">
        <f t="shared" si="867"/>
        <v>1852</v>
      </c>
      <c r="T925" s="45">
        <f t="shared" si="868"/>
        <v>1852</v>
      </c>
      <c r="U925" s="48">
        <f t="shared" ref="U925" si="874">U926+U927</f>
        <v>0</v>
      </c>
    </row>
    <row r="926" spans="1:21" ht="47.25" x14ac:dyDescent="0.25">
      <c r="A926" s="20" t="s">
        <v>96</v>
      </c>
      <c r="B926" s="20">
        <v>240</v>
      </c>
      <c r="C926" s="20" t="s">
        <v>57</v>
      </c>
      <c r="D926" s="20" t="s">
        <v>177</v>
      </c>
      <c r="E926" s="23" t="s">
        <v>759</v>
      </c>
      <c r="F926" s="24">
        <v>1712</v>
      </c>
      <c r="G926" s="24">
        <v>1712</v>
      </c>
      <c r="H926" s="24">
        <v>1712</v>
      </c>
      <c r="I926" s="24"/>
      <c r="J926" s="24"/>
      <c r="K926" s="24"/>
      <c r="L926" s="42">
        <f t="shared" si="844"/>
        <v>1712</v>
      </c>
      <c r="M926" s="42">
        <f t="shared" si="845"/>
        <v>1712</v>
      </c>
      <c r="N926" s="42">
        <f t="shared" si="846"/>
        <v>1712</v>
      </c>
      <c r="O926" s="48"/>
      <c r="P926" s="48"/>
      <c r="Q926" s="48"/>
      <c r="R926" s="45">
        <f t="shared" si="866"/>
        <v>1712</v>
      </c>
      <c r="S926" s="45">
        <f t="shared" si="867"/>
        <v>1712</v>
      </c>
      <c r="T926" s="45">
        <f t="shared" si="868"/>
        <v>1712</v>
      </c>
      <c r="U926" s="48"/>
    </row>
    <row r="927" spans="1:21" x14ac:dyDescent="0.25">
      <c r="A927" s="20" t="s">
        <v>96</v>
      </c>
      <c r="B927" s="20">
        <v>240</v>
      </c>
      <c r="C927" s="20" t="s">
        <v>12</v>
      </c>
      <c r="D927" s="20" t="s">
        <v>71</v>
      </c>
      <c r="E927" s="23" t="s">
        <v>773</v>
      </c>
      <c r="F927" s="24">
        <v>140</v>
      </c>
      <c r="G927" s="24">
        <v>140</v>
      </c>
      <c r="H927" s="24">
        <v>140</v>
      </c>
      <c r="I927" s="24"/>
      <c r="J927" s="24"/>
      <c r="K927" s="24"/>
      <c r="L927" s="42">
        <f t="shared" si="844"/>
        <v>140</v>
      </c>
      <c r="M927" s="42">
        <f t="shared" si="845"/>
        <v>140</v>
      </c>
      <c r="N927" s="42">
        <f t="shared" si="846"/>
        <v>140</v>
      </c>
      <c r="O927" s="48"/>
      <c r="P927" s="48"/>
      <c r="Q927" s="48"/>
      <c r="R927" s="45">
        <f t="shared" si="866"/>
        <v>140</v>
      </c>
      <c r="S927" s="45">
        <f t="shared" si="867"/>
        <v>140</v>
      </c>
      <c r="T927" s="45">
        <f t="shared" si="868"/>
        <v>140</v>
      </c>
      <c r="U927" s="48"/>
    </row>
    <row r="928" spans="1:21" ht="47.25" x14ac:dyDescent="0.25">
      <c r="A928" s="20" t="s">
        <v>96</v>
      </c>
      <c r="B928" s="20" t="s">
        <v>55</v>
      </c>
      <c r="C928" s="20"/>
      <c r="D928" s="20"/>
      <c r="E928" s="39" t="s">
        <v>742</v>
      </c>
      <c r="F928" s="24">
        <f>F929+F931+F933</f>
        <v>2386.4</v>
      </c>
      <c r="G928" s="24">
        <f t="shared" ref="G928:K928" si="875">G929+G931+G933</f>
        <v>2386.4</v>
      </c>
      <c r="H928" s="24">
        <f t="shared" si="875"/>
        <v>2386.4</v>
      </c>
      <c r="I928" s="24">
        <f t="shared" si="875"/>
        <v>0</v>
      </c>
      <c r="J928" s="24">
        <f t="shared" si="875"/>
        <v>0</v>
      </c>
      <c r="K928" s="24">
        <f t="shared" si="875"/>
        <v>0</v>
      </c>
      <c r="L928" s="42">
        <f t="shared" si="844"/>
        <v>2386.4</v>
      </c>
      <c r="M928" s="42">
        <f t="shared" si="845"/>
        <v>2386.4</v>
      </c>
      <c r="N928" s="42">
        <f t="shared" si="846"/>
        <v>2386.4</v>
      </c>
      <c r="O928" s="48">
        <f t="shared" ref="O928:P928" si="876">O929+O931+O933</f>
        <v>0</v>
      </c>
      <c r="P928" s="48">
        <f t="shared" si="876"/>
        <v>0</v>
      </c>
      <c r="Q928" s="48">
        <f t="shared" ref="Q928" si="877">Q929+Q931+Q933</f>
        <v>0</v>
      </c>
      <c r="R928" s="45">
        <f t="shared" si="866"/>
        <v>2386.4</v>
      </c>
      <c r="S928" s="45">
        <f t="shared" si="867"/>
        <v>2386.4</v>
      </c>
      <c r="T928" s="45">
        <f t="shared" si="868"/>
        <v>2386.4</v>
      </c>
      <c r="U928" s="48">
        <f t="shared" ref="U928" si="878">U929+U931+U933</f>
        <v>0</v>
      </c>
    </row>
    <row r="929" spans="1:22" x14ac:dyDescent="0.25">
      <c r="A929" s="20" t="s">
        <v>96</v>
      </c>
      <c r="B929" s="20" t="s">
        <v>419</v>
      </c>
      <c r="C929" s="20"/>
      <c r="D929" s="20"/>
      <c r="E929" s="39" t="s">
        <v>743</v>
      </c>
      <c r="F929" s="24">
        <f>F930</f>
        <v>750</v>
      </c>
      <c r="G929" s="24">
        <f t="shared" ref="G929:U929" si="879">G930</f>
        <v>750</v>
      </c>
      <c r="H929" s="24">
        <f t="shared" si="879"/>
        <v>750</v>
      </c>
      <c r="I929" s="24">
        <f t="shared" si="879"/>
        <v>0</v>
      </c>
      <c r="J929" s="24">
        <f t="shared" si="879"/>
        <v>0</v>
      </c>
      <c r="K929" s="24">
        <f t="shared" si="879"/>
        <v>0</v>
      </c>
      <c r="L929" s="42">
        <f t="shared" si="844"/>
        <v>750</v>
      </c>
      <c r="M929" s="42">
        <f t="shared" si="845"/>
        <v>750</v>
      </c>
      <c r="N929" s="42">
        <f t="shared" si="846"/>
        <v>750</v>
      </c>
      <c r="O929" s="48">
        <f t="shared" si="879"/>
        <v>0</v>
      </c>
      <c r="P929" s="48">
        <f t="shared" si="879"/>
        <v>0</v>
      </c>
      <c r="Q929" s="48">
        <f t="shared" si="879"/>
        <v>0</v>
      </c>
      <c r="R929" s="45">
        <f t="shared" si="866"/>
        <v>750</v>
      </c>
      <c r="S929" s="45">
        <f t="shared" si="867"/>
        <v>750</v>
      </c>
      <c r="T929" s="45">
        <f t="shared" si="868"/>
        <v>750</v>
      </c>
      <c r="U929" s="48">
        <f t="shared" si="879"/>
        <v>0</v>
      </c>
    </row>
    <row r="930" spans="1:22" x14ac:dyDescent="0.25">
      <c r="A930" s="20" t="s">
        <v>96</v>
      </c>
      <c r="B930" s="20">
        <v>610</v>
      </c>
      <c r="C930" s="20" t="s">
        <v>12</v>
      </c>
      <c r="D930" s="20" t="s">
        <v>71</v>
      </c>
      <c r="E930" s="23" t="s">
        <v>773</v>
      </c>
      <c r="F930" s="24">
        <v>750</v>
      </c>
      <c r="G930" s="24">
        <v>750</v>
      </c>
      <c r="H930" s="24">
        <v>750</v>
      </c>
      <c r="I930" s="24"/>
      <c r="J930" s="24"/>
      <c r="K930" s="24"/>
      <c r="L930" s="42">
        <f t="shared" si="844"/>
        <v>750</v>
      </c>
      <c r="M930" s="42">
        <f t="shared" si="845"/>
        <v>750</v>
      </c>
      <c r="N930" s="42">
        <f t="shared" si="846"/>
        <v>750</v>
      </c>
      <c r="O930" s="48"/>
      <c r="P930" s="48"/>
      <c r="Q930" s="48"/>
      <c r="R930" s="45">
        <f t="shared" si="866"/>
        <v>750</v>
      </c>
      <c r="S930" s="45">
        <f t="shared" si="867"/>
        <v>750</v>
      </c>
      <c r="T930" s="45">
        <f t="shared" si="868"/>
        <v>750</v>
      </c>
      <c r="U930" s="48"/>
    </row>
    <row r="931" spans="1:22" x14ac:dyDescent="0.25">
      <c r="A931" s="20" t="s">
        <v>96</v>
      </c>
      <c r="B931" s="20" t="s">
        <v>420</v>
      </c>
      <c r="C931" s="20"/>
      <c r="D931" s="20"/>
      <c r="E931" s="23" t="s">
        <v>744</v>
      </c>
      <c r="F931" s="24">
        <f>F932</f>
        <v>160</v>
      </c>
      <c r="G931" s="24">
        <f t="shared" ref="G931:U931" si="880">G932</f>
        <v>160</v>
      </c>
      <c r="H931" s="24">
        <f t="shared" si="880"/>
        <v>160</v>
      </c>
      <c r="I931" s="24">
        <f t="shared" si="880"/>
        <v>0</v>
      </c>
      <c r="J931" s="24">
        <f t="shared" si="880"/>
        <v>0</v>
      </c>
      <c r="K931" s="24">
        <f t="shared" si="880"/>
        <v>0</v>
      </c>
      <c r="L931" s="42">
        <f t="shared" si="844"/>
        <v>160</v>
      </c>
      <c r="M931" s="42">
        <f t="shared" si="845"/>
        <v>160</v>
      </c>
      <c r="N931" s="42">
        <f t="shared" si="846"/>
        <v>160</v>
      </c>
      <c r="O931" s="48">
        <f t="shared" si="880"/>
        <v>0</v>
      </c>
      <c r="P931" s="48">
        <f t="shared" si="880"/>
        <v>0</v>
      </c>
      <c r="Q931" s="48">
        <f t="shared" si="880"/>
        <v>0</v>
      </c>
      <c r="R931" s="45">
        <f t="shared" si="866"/>
        <v>160</v>
      </c>
      <c r="S931" s="45">
        <f t="shared" si="867"/>
        <v>160</v>
      </c>
      <c r="T931" s="45">
        <f t="shared" si="868"/>
        <v>160</v>
      </c>
      <c r="U931" s="48">
        <f t="shared" si="880"/>
        <v>0</v>
      </c>
    </row>
    <row r="932" spans="1:22" x14ac:dyDescent="0.25">
      <c r="A932" s="20" t="s">
        <v>96</v>
      </c>
      <c r="B932" s="20">
        <v>620</v>
      </c>
      <c r="C932" s="20" t="s">
        <v>12</v>
      </c>
      <c r="D932" s="20" t="s">
        <v>71</v>
      </c>
      <c r="E932" s="23" t="s">
        <v>773</v>
      </c>
      <c r="F932" s="24">
        <v>160</v>
      </c>
      <c r="G932" s="24">
        <v>160</v>
      </c>
      <c r="H932" s="24">
        <v>160</v>
      </c>
      <c r="I932" s="24"/>
      <c r="J932" s="24"/>
      <c r="K932" s="24"/>
      <c r="L932" s="42">
        <f t="shared" si="844"/>
        <v>160</v>
      </c>
      <c r="M932" s="42">
        <f t="shared" si="845"/>
        <v>160</v>
      </c>
      <c r="N932" s="42">
        <f t="shared" si="846"/>
        <v>160</v>
      </c>
      <c r="O932" s="48"/>
      <c r="P932" s="48"/>
      <c r="Q932" s="48"/>
      <c r="R932" s="45">
        <f t="shared" si="866"/>
        <v>160</v>
      </c>
      <c r="S932" s="45">
        <f t="shared" si="867"/>
        <v>160</v>
      </c>
      <c r="T932" s="45">
        <f t="shared" si="868"/>
        <v>160</v>
      </c>
      <c r="U932" s="48"/>
    </row>
    <row r="933" spans="1:22" ht="47.25" x14ac:dyDescent="0.25">
      <c r="A933" s="20" t="s">
        <v>96</v>
      </c>
      <c r="B933" s="20" t="s">
        <v>216</v>
      </c>
      <c r="C933" s="20"/>
      <c r="D933" s="20"/>
      <c r="E933" s="23" t="s">
        <v>745</v>
      </c>
      <c r="F933" s="24">
        <f>F934</f>
        <v>1476.4</v>
      </c>
      <c r="G933" s="24">
        <f t="shared" ref="G933:U933" si="881">G934</f>
        <v>1476.4</v>
      </c>
      <c r="H933" s="24">
        <f t="shared" si="881"/>
        <v>1476.4</v>
      </c>
      <c r="I933" s="24">
        <f t="shared" si="881"/>
        <v>0</v>
      </c>
      <c r="J933" s="24">
        <f t="shared" si="881"/>
        <v>0</v>
      </c>
      <c r="K933" s="24">
        <f t="shared" si="881"/>
        <v>0</v>
      </c>
      <c r="L933" s="42">
        <f t="shared" si="844"/>
        <v>1476.4</v>
      </c>
      <c r="M933" s="42">
        <f t="shared" si="845"/>
        <v>1476.4</v>
      </c>
      <c r="N933" s="42">
        <f t="shared" si="846"/>
        <v>1476.4</v>
      </c>
      <c r="O933" s="48">
        <f t="shared" si="881"/>
        <v>0</v>
      </c>
      <c r="P933" s="48">
        <f t="shared" si="881"/>
        <v>0</v>
      </c>
      <c r="Q933" s="48">
        <f t="shared" si="881"/>
        <v>0</v>
      </c>
      <c r="R933" s="45">
        <f t="shared" si="866"/>
        <v>1476.4</v>
      </c>
      <c r="S933" s="45">
        <f t="shared" si="867"/>
        <v>1476.4</v>
      </c>
      <c r="T933" s="45">
        <f t="shared" si="868"/>
        <v>1476.4</v>
      </c>
      <c r="U933" s="48">
        <f t="shared" si="881"/>
        <v>0</v>
      </c>
    </row>
    <row r="934" spans="1:22" x14ac:dyDescent="0.25">
      <c r="A934" s="20" t="s">
        <v>96</v>
      </c>
      <c r="B934" s="20">
        <v>630</v>
      </c>
      <c r="C934" s="20" t="s">
        <v>12</v>
      </c>
      <c r="D934" s="20" t="s">
        <v>71</v>
      </c>
      <c r="E934" s="23" t="s">
        <v>773</v>
      </c>
      <c r="F934" s="24">
        <v>1476.4</v>
      </c>
      <c r="G934" s="24">
        <v>1476.4</v>
      </c>
      <c r="H934" s="24">
        <v>1476.4</v>
      </c>
      <c r="I934" s="24"/>
      <c r="J934" s="24"/>
      <c r="K934" s="24"/>
      <c r="L934" s="42">
        <f t="shared" si="844"/>
        <v>1476.4</v>
      </c>
      <c r="M934" s="42">
        <f t="shared" si="845"/>
        <v>1476.4</v>
      </c>
      <c r="N934" s="42">
        <f t="shared" si="846"/>
        <v>1476.4</v>
      </c>
      <c r="O934" s="48"/>
      <c r="P934" s="48"/>
      <c r="Q934" s="48"/>
      <c r="R934" s="45">
        <f t="shared" si="866"/>
        <v>1476.4</v>
      </c>
      <c r="S934" s="45">
        <f t="shared" si="867"/>
        <v>1476.4</v>
      </c>
      <c r="T934" s="45">
        <f t="shared" si="868"/>
        <v>1476.4</v>
      </c>
      <c r="U934" s="48"/>
    </row>
    <row r="935" spans="1:22" ht="78.75" x14ac:dyDescent="0.25">
      <c r="A935" s="20" t="s">
        <v>325</v>
      </c>
      <c r="B935" s="20"/>
      <c r="C935" s="20"/>
      <c r="D935" s="20"/>
      <c r="E935" s="23" t="s">
        <v>808</v>
      </c>
      <c r="F935" s="24">
        <f>F936</f>
        <v>53.7</v>
      </c>
      <c r="G935" s="24">
        <f t="shared" ref="G935:U936" si="882">G936</f>
        <v>53.7</v>
      </c>
      <c r="H935" s="24">
        <f t="shared" si="882"/>
        <v>53.7</v>
      </c>
      <c r="I935" s="24">
        <f t="shared" si="882"/>
        <v>0</v>
      </c>
      <c r="J935" s="24">
        <f t="shared" si="882"/>
        <v>0</v>
      </c>
      <c r="K935" s="24">
        <f t="shared" si="882"/>
        <v>0</v>
      </c>
      <c r="L935" s="42">
        <f t="shared" si="844"/>
        <v>53.7</v>
      </c>
      <c r="M935" s="42">
        <f t="shared" si="845"/>
        <v>53.7</v>
      </c>
      <c r="N935" s="42">
        <f t="shared" si="846"/>
        <v>53.7</v>
      </c>
      <c r="O935" s="48">
        <f t="shared" si="882"/>
        <v>0</v>
      </c>
      <c r="P935" s="48">
        <f t="shared" si="882"/>
        <v>0</v>
      </c>
      <c r="Q935" s="48">
        <f t="shared" si="882"/>
        <v>0</v>
      </c>
      <c r="R935" s="45">
        <f t="shared" si="866"/>
        <v>53.7</v>
      </c>
      <c r="S935" s="45">
        <f t="shared" si="867"/>
        <v>53.7</v>
      </c>
      <c r="T935" s="45">
        <f t="shared" si="868"/>
        <v>53.7</v>
      </c>
      <c r="U935" s="48">
        <f t="shared" si="882"/>
        <v>0</v>
      </c>
    </row>
    <row r="936" spans="1:22" ht="31.5" x14ac:dyDescent="0.25">
      <c r="A936" s="20" t="s">
        <v>325</v>
      </c>
      <c r="B936" s="20" t="s">
        <v>6</v>
      </c>
      <c r="C936" s="20"/>
      <c r="D936" s="20"/>
      <c r="E936" s="23" t="s">
        <v>733</v>
      </c>
      <c r="F936" s="24">
        <f>F937</f>
        <v>53.7</v>
      </c>
      <c r="G936" s="24">
        <f t="shared" si="882"/>
        <v>53.7</v>
      </c>
      <c r="H936" s="24">
        <f t="shared" si="882"/>
        <v>53.7</v>
      </c>
      <c r="I936" s="24">
        <f t="shared" si="882"/>
        <v>0</v>
      </c>
      <c r="J936" s="24">
        <f t="shared" si="882"/>
        <v>0</v>
      </c>
      <c r="K936" s="24">
        <f t="shared" si="882"/>
        <v>0</v>
      </c>
      <c r="L936" s="42">
        <f t="shared" si="844"/>
        <v>53.7</v>
      </c>
      <c r="M936" s="42">
        <f t="shared" si="845"/>
        <v>53.7</v>
      </c>
      <c r="N936" s="42">
        <f t="shared" si="846"/>
        <v>53.7</v>
      </c>
      <c r="O936" s="48">
        <f t="shared" si="882"/>
        <v>0</v>
      </c>
      <c r="P936" s="48">
        <f t="shared" si="882"/>
        <v>0</v>
      </c>
      <c r="Q936" s="48">
        <f t="shared" si="882"/>
        <v>0</v>
      </c>
      <c r="R936" s="45">
        <f t="shared" si="866"/>
        <v>53.7</v>
      </c>
      <c r="S936" s="45">
        <f t="shared" si="867"/>
        <v>53.7</v>
      </c>
      <c r="T936" s="45">
        <f t="shared" si="868"/>
        <v>53.7</v>
      </c>
      <c r="U936" s="48">
        <f t="shared" si="882"/>
        <v>0</v>
      </c>
    </row>
    <row r="937" spans="1:22" ht="47.25" x14ac:dyDescent="0.25">
      <c r="A937" s="20" t="s">
        <v>325</v>
      </c>
      <c r="B937" s="20" t="s">
        <v>167</v>
      </c>
      <c r="C937" s="20"/>
      <c r="D937" s="20"/>
      <c r="E937" s="23" t="s">
        <v>734</v>
      </c>
      <c r="F937" s="24">
        <f t="shared" ref="F937:K937" si="883">F939</f>
        <v>53.7</v>
      </c>
      <c r="G937" s="24">
        <f t="shared" si="883"/>
        <v>53.7</v>
      </c>
      <c r="H937" s="24">
        <f t="shared" si="883"/>
        <v>53.7</v>
      </c>
      <c r="I937" s="24">
        <f t="shared" si="883"/>
        <v>0</v>
      </c>
      <c r="J937" s="24">
        <f t="shared" si="883"/>
        <v>0</v>
      </c>
      <c r="K937" s="24">
        <f t="shared" si="883"/>
        <v>0</v>
      </c>
      <c r="L937" s="42">
        <f t="shared" si="844"/>
        <v>53.7</v>
      </c>
      <c r="M937" s="42">
        <f t="shared" si="845"/>
        <v>53.7</v>
      </c>
      <c r="N937" s="42">
        <f t="shared" si="846"/>
        <v>53.7</v>
      </c>
      <c r="O937" s="48">
        <f>O939+O938</f>
        <v>0</v>
      </c>
      <c r="P937" s="48">
        <f t="shared" ref="P937:Q937" si="884">P939+P938</f>
        <v>0</v>
      </c>
      <c r="Q937" s="48">
        <f t="shared" si="884"/>
        <v>0</v>
      </c>
      <c r="R937" s="45">
        <f t="shared" si="866"/>
        <v>53.7</v>
      </c>
      <c r="S937" s="45">
        <f t="shared" si="867"/>
        <v>53.7</v>
      </c>
      <c r="T937" s="45">
        <f t="shared" si="868"/>
        <v>53.7</v>
      </c>
      <c r="U937" s="48">
        <f t="shared" ref="U937" si="885">U939+U938</f>
        <v>0</v>
      </c>
    </row>
    <row r="938" spans="1:22" x14ac:dyDescent="0.25">
      <c r="A938" s="20" t="s">
        <v>325</v>
      </c>
      <c r="B938" s="20" t="s">
        <v>167</v>
      </c>
      <c r="C938" s="20" t="s">
        <v>10</v>
      </c>
      <c r="D938" s="20" t="s">
        <v>11</v>
      </c>
      <c r="E938" s="23" t="s">
        <v>757</v>
      </c>
      <c r="F938" s="24"/>
      <c r="G938" s="24"/>
      <c r="H938" s="24"/>
      <c r="I938" s="24"/>
      <c r="J938" s="24"/>
      <c r="K938" s="24"/>
      <c r="L938" s="42">
        <v>0</v>
      </c>
      <c r="M938" s="42">
        <v>0</v>
      </c>
      <c r="N938" s="42">
        <v>0</v>
      </c>
      <c r="O938" s="48">
        <v>53.7</v>
      </c>
      <c r="P938" s="48">
        <v>53.7</v>
      </c>
      <c r="Q938" s="48">
        <v>53.7</v>
      </c>
      <c r="R938" s="45">
        <f t="shared" ref="R938" si="886">L938+O938</f>
        <v>53.7</v>
      </c>
      <c r="S938" s="45">
        <f t="shared" ref="S938" si="887">M938+P938</f>
        <v>53.7</v>
      </c>
      <c r="T938" s="45">
        <f t="shared" ref="T938" si="888">N938+Q938</f>
        <v>53.7</v>
      </c>
      <c r="U938" s="48"/>
    </row>
    <row r="939" spans="1:22" ht="47.25" hidden="1" x14ac:dyDescent="0.25">
      <c r="A939" s="20" t="s">
        <v>325</v>
      </c>
      <c r="B939" s="20">
        <v>240</v>
      </c>
      <c r="C939" s="20" t="s">
        <v>57</v>
      </c>
      <c r="D939" s="20" t="s">
        <v>177</v>
      </c>
      <c r="E939" s="23" t="s">
        <v>759</v>
      </c>
      <c r="F939" s="24">
        <v>53.7</v>
      </c>
      <c r="G939" s="24">
        <v>53.7</v>
      </c>
      <c r="H939" s="24">
        <v>53.7</v>
      </c>
      <c r="I939" s="24"/>
      <c r="J939" s="24"/>
      <c r="K939" s="24"/>
      <c r="L939" s="42">
        <f t="shared" si="844"/>
        <v>53.7</v>
      </c>
      <c r="M939" s="42">
        <f t="shared" si="845"/>
        <v>53.7</v>
      </c>
      <c r="N939" s="42">
        <f t="shared" si="846"/>
        <v>53.7</v>
      </c>
      <c r="O939" s="48">
        <v>-53.7</v>
      </c>
      <c r="P939" s="48">
        <v>-53.7</v>
      </c>
      <c r="Q939" s="48">
        <v>-53.7</v>
      </c>
      <c r="R939" s="45">
        <f t="shared" si="866"/>
        <v>0</v>
      </c>
      <c r="S939" s="45">
        <f t="shared" si="867"/>
        <v>0</v>
      </c>
      <c r="T939" s="45">
        <f t="shared" si="868"/>
        <v>0</v>
      </c>
      <c r="U939" s="48"/>
      <c r="V939" s="5">
        <v>0</v>
      </c>
    </row>
    <row r="940" spans="1:22" s="28" customFormat="1" ht="47.25" x14ac:dyDescent="0.25">
      <c r="A940" s="25" t="s">
        <v>116</v>
      </c>
      <c r="B940" s="25"/>
      <c r="C940" s="25"/>
      <c r="D940" s="25"/>
      <c r="E940" s="26" t="s">
        <v>582</v>
      </c>
      <c r="F940" s="27">
        <f>F941</f>
        <v>2670.4</v>
      </c>
      <c r="G940" s="27">
        <f t="shared" ref="G940:U941" si="889">G941</f>
        <v>2670.5</v>
      </c>
      <c r="H940" s="27">
        <f t="shared" si="889"/>
        <v>2670.5</v>
      </c>
      <c r="I940" s="27">
        <f t="shared" si="889"/>
        <v>0</v>
      </c>
      <c r="J940" s="27">
        <f t="shared" si="889"/>
        <v>0</v>
      </c>
      <c r="K940" s="27">
        <f t="shared" si="889"/>
        <v>0</v>
      </c>
      <c r="L940" s="42">
        <f t="shared" si="844"/>
        <v>2670.4</v>
      </c>
      <c r="M940" s="42">
        <f t="shared" si="845"/>
        <v>2670.5</v>
      </c>
      <c r="N940" s="42">
        <f t="shared" si="846"/>
        <v>2670.5</v>
      </c>
      <c r="O940" s="49">
        <f t="shared" si="889"/>
        <v>0</v>
      </c>
      <c r="P940" s="49">
        <f t="shared" si="889"/>
        <v>0</v>
      </c>
      <c r="Q940" s="49">
        <f t="shared" si="889"/>
        <v>0</v>
      </c>
      <c r="R940" s="55">
        <f t="shared" si="866"/>
        <v>2670.4</v>
      </c>
      <c r="S940" s="45">
        <f t="shared" si="867"/>
        <v>2670.5</v>
      </c>
      <c r="T940" s="45">
        <f t="shared" si="868"/>
        <v>2670.5</v>
      </c>
      <c r="U940" s="49">
        <f t="shared" si="889"/>
        <v>0</v>
      </c>
    </row>
    <row r="941" spans="1:22" ht="47.25" x14ac:dyDescent="0.25">
      <c r="A941" s="20" t="s">
        <v>97</v>
      </c>
      <c r="B941" s="20"/>
      <c r="C941" s="20"/>
      <c r="D941" s="20"/>
      <c r="E941" s="23" t="s">
        <v>583</v>
      </c>
      <c r="F941" s="24">
        <f>F942</f>
        <v>2670.4</v>
      </c>
      <c r="G941" s="24">
        <f t="shared" si="889"/>
        <v>2670.5</v>
      </c>
      <c r="H941" s="24">
        <f t="shared" si="889"/>
        <v>2670.5</v>
      </c>
      <c r="I941" s="24">
        <f t="shared" si="889"/>
        <v>0</v>
      </c>
      <c r="J941" s="24">
        <f t="shared" si="889"/>
        <v>0</v>
      </c>
      <c r="K941" s="24">
        <f t="shared" si="889"/>
        <v>0</v>
      </c>
      <c r="L941" s="42">
        <f t="shared" si="844"/>
        <v>2670.4</v>
      </c>
      <c r="M941" s="42">
        <f t="shared" si="845"/>
        <v>2670.5</v>
      </c>
      <c r="N941" s="42">
        <f t="shared" si="846"/>
        <v>2670.5</v>
      </c>
      <c r="O941" s="48">
        <f t="shared" si="889"/>
        <v>0</v>
      </c>
      <c r="P941" s="48">
        <f t="shared" si="889"/>
        <v>0</v>
      </c>
      <c r="Q941" s="48">
        <f t="shared" si="889"/>
        <v>0</v>
      </c>
      <c r="R941" s="45">
        <f t="shared" si="866"/>
        <v>2670.4</v>
      </c>
      <c r="S941" s="45">
        <f t="shared" si="867"/>
        <v>2670.5</v>
      </c>
      <c r="T941" s="45">
        <f t="shared" si="868"/>
        <v>2670.5</v>
      </c>
      <c r="U941" s="48">
        <f t="shared" si="889"/>
        <v>0</v>
      </c>
    </row>
    <row r="942" spans="1:22" ht="47.25" x14ac:dyDescent="0.25">
      <c r="A942" s="20" t="s">
        <v>97</v>
      </c>
      <c r="B942" s="20" t="s">
        <v>55</v>
      </c>
      <c r="C942" s="20"/>
      <c r="D942" s="20"/>
      <c r="E942" s="39" t="s">
        <v>742</v>
      </c>
      <c r="F942" s="24">
        <f>F943+F945+F947</f>
        <v>2670.4</v>
      </c>
      <c r="G942" s="24">
        <f t="shared" ref="G942:K942" si="890">G943+G945+G947</f>
        <v>2670.5</v>
      </c>
      <c r="H942" s="24">
        <f t="shared" si="890"/>
        <v>2670.5</v>
      </c>
      <c r="I942" s="24">
        <f t="shared" si="890"/>
        <v>0</v>
      </c>
      <c r="J942" s="24">
        <f t="shared" si="890"/>
        <v>0</v>
      </c>
      <c r="K942" s="24">
        <f t="shared" si="890"/>
        <v>0</v>
      </c>
      <c r="L942" s="42">
        <f t="shared" si="844"/>
        <v>2670.4</v>
      </c>
      <c r="M942" s="42">
        <f t="shared" si="845"/>
        <v>2670.5</v>
      </c>
      <c r="N942" s="42">
        <f t="shared" si="846"/>
        <v>2670.5</v>
      </c>
      <c r="O942" s="48">
        <f t="shared" ref="O942:P942" si="891">O943+O945+O947</f>
        <v>0</v>
      </c>
      <c r="P942" s="48">
        <f t="shared" si="891"/>
        <v>0</v>
      </c>
      <c r="Q942" s="48">
        <f t="shared" ref="Q942" si="892">Q943+Q945+Q947</f>
        <v>0</v>
      </c>
      <c r="R942" s="45">
        <f t="shared" si="866"/>
        <v>2670.4</v>
      </c>
      <c r="S942" s="45">
        <f t="shared" si="867"/>
        <v>2670.5</v>
      </c>
      <c r="T942" s="45">
        <f t="shared" si="868"/>
        <v>2670.5</v>
      </c>
      <c r="U942" s="48">
        <f t="shared" ref="U942" si="893">U943+U945+U947</f>
        <v>0</v>
      </c>
    </row>
    <row r="943" spans="1:22" x14ac:dyDescent="0.25">
      <c r="A943" s="20" t="s">
        <v>97</v>
      </c>
      <c r="B943" s="20" t="s">
        <v>419</v>
      </c>
      <c r="C943" s="20"/>
      <c r="D943" s="20"/>
      <c r="E943" s="39" t="s">
        <v>743</v>
      </c>
      <c r="F943" s="24">
        <f>F944</f>
        <v>330</v>
      </c>
      <c r="G943" s="24">
        <f t="shared" ref="G943:U943" si="894">G944</f>
        <v>330</v>
      </c>
      <c r="H943" s="24">
        <f t="shared" si="894"/>
        <v>330</v>
      </c>
      <c r="I943" s="24">
        <f t="shared" si="894"/>
        <v>0</v>
      </c>
      <c r="J943" s="24">
        <f t="shared" si="894"/>
        <v>0</v>
      </c>
      <c r="K943" s="24">
        <f t="shared" si="894"/>
        <v>0</v>
      </c>
      <c r="L943" s="42">
        <f t="shared" si="844"/>
        <v>330</v>
      </c>
      <c r="M943" s="42">
        <f t="shared" si="845"/>
        <v>330</v>
      </c>
      <c r="N943" s="42">
        <f t="shared" si="846"/>
        <v>330</v>
      </c>
      <c r="O943" s="48">
        <f t="shared" si="894"/>
        <v>0</v>
      </c>
      <c r="P943" s="48">
        <f t="shared" si="894"/>
        <v>0</v>
      </c>
      <c r="Q943" s="48">
        <f t="shared" si="894"/>
        <v>0</v>
      </c>
      <c r="R943" s="45">
        <f t="shared" si="866"/>
        <v>330</v>
      </c>
      <c r="S943" s="45">
        <f t="shared" si="867"/>
        <v>330</v>
      </c>
      <c r="T943" s="45">
        <f t="shared" si="868"/>
        <v>330</v>
      </c>
      <c r="U943" s="48">
        <f t="shared" si="894"/>
        <v>0</v>
      </c>
    </row>
    <row r="944" spans="1:22" x14ac:dyDescent="0.25">
      <c r="A944" s="20" t="s">
        <v>97</v>
      </c>
      <c r="B944" s="20">
        <v>610</v>
      </c>
      <c r="C944" s="20" t="s">
        <v>12</v>
      </c>
      <c r="D944" s="20" t="s">
        <v>71</v>
      </c>
      <c r="E944" s="23" t="s">
        <v>773</v>
      </c>
      <c r="F944" s="24">
        <v>330</v>
      </c>
      <c r="G944" s="24">
        <v>330</v>
      </c>
      <c r="H944" s="24">
        <v>330</v>
      </c>
      <c r="I944" s="24"/>
      <c r="J944" s="24"/>
      <c r="K944" s="24"/>
      <c r="L944" s="42">
        <f t="shared" si="844"/>
        <v>330</v>
      </c>
      <c r="M944" s="42">
        <f t="shared" si="845"/>
        <v>330</v>
      </c>
      <c r="N944" s="42">
        <f t="shared" si="846"/>
        <v>330</v>
      </c>
      <c r="O944" s="48"/>
      <c r="P944" s="48"/>
      <c r="Q944" s="48"/>
      <c r="R944" s="45">
        <f t="shared" si="866"/>
        <v>330</v>
      </c>
      <c r="S944" s="45">
        <f t="shared" si="867"/>
        <v>330</v>
      </c>
      <c r="T944" s="45">
        <f t="shared" si="868"/>
        <v>330</v>
      </c>
      <c r="U944" s="48"/>
    </row>
    <row r="945" spans="1:21" x14ac:dyDescent="0.25">
      <c r="A945" s="20" t="s">
        <v>97</v>
      </c>
      <c r="B945" s="20" t="s">
        <v>420</v>
      </c>
      <c r="C945" s="20"/>
      <c r="D945" s="20"/>
      <c r="E945" s="23" t="s">
        <v>744</v>
      </c>
      <c r="F945" s="24">
        <f>F946</f>
        <v>2040.4</v>
      </c>
      <c r="G945" s="24">
        <f t="shared" ref="G945:U945" si="895">G946</f>
        <v>2040.5</v>
      </c>
      <c r="H945" s="24">
        <f t="shared" si="895"/>
        <v>2040.5</v>
      </c>
      <c r="I945" s="24">
        <f t="shared" si="895"/>
        <v>0</v>
      </c>
      <c r="J945" s="24">
        <f t="shared" si="895"/>
        <v>0</v>
      </c>
      <c r="K945" s="24">
        <f t="shared" si="895"/>
        <v>0</v>
      </c>
      <c r="L945" s="42">
        <f t="shared" si="844"/>
        <v>2040.4</v>
      </c>
      <c r="M945" s="42">
        <f t="shared" si="845"/>
        <v>2040.5</v>
      </c>
      <c r="N945" s="42">
        <f t="shared" si="846"/>
        <v>2040.5</v>
      </c>
      <c r="O945" s="48">
        <f t="shared" si="895"/>
        <v>0</v>
      </c>
      <c r="P945" s="48">
        <f t="shared" si="895"/>
        <v>0</v>
      </c>
      <c r="Q945" s="48">
        <f t="shared" si="895"/>
        <v>0</v>
      </c>
      <c r="R945" s="45">
        <f t="shared" si="866"/>
        <v>2040.4</v>
      </c>
      <c r="S945" s="45">
        <f t="shared" si="867"/>
        <v>2040.5</v>
      </c>
      <c r="T945" s="45">
        <f t="shared" si="868"/>
        <v>2040.5</v>
      </c>
      <c r="U945" s="48">
        <f t="shared" si="895"/>
        <v>0</v>
      </c>
    </row>
    <row r="946" spans="1:21" x14ac:dyDescent="0.25">
      <c r="A946" s="20" t="s">
        <v>97</v>
      </c>
      <c r="B946" s="20">
        <v>620</v>
      </c>
      <c r="C946" s="20" t="s">
        <v>12</v>
      </c>
      <c r="D946" s="20" t="s">
        <v>71</v>
      </c>
      <c r="E946" s="23" t="s">
        <v>773</v>
      </c>
      <c r="F946" s="24">
        <v>2040.4</v>
      </c>
      <c r="G946" s="24">
        <v>2040.5</v>
      </c>
      <c r="H946" s="24">
        <v>2040.5</v>
      </c>
      <c r="I946" s="24"/>
      <c r="J946" s="24"/>
      <c r="K946" s="24"/>
      <c r="L946" s="42">
        <f t="shared" si="844"/>
        <v>2040.4</v>
      </c>
      <c r="M946" s="42">
        <f t="shared" si="845"/>
        <v>2040.5</v>
      </c>
      <c r="N946" s="42">
        <f t="shared" si="846"/>
        <v>2040.5</v>
      </c>
      <c r="O946" s="48"/>
      <c r="P946" s="48"/>
      <c r="Q946" s="48"/>
      <c r="R946" s="45">
        <f t="shared" si="866"/>
        <v>2040.4</v>
      </c>
      <c r="S946" s="45">
        <f t="shared" si="867"/>
        <v>2040.5</v>
      </c>
      <c r="T946" s="45">
        <f t="shared" si="868"/>
        <v>2040.5</v>
      </c>
      <c r="U946" s="48"/>
    </row>
    <row r="947" spans="1:21" ht="47.25" x14ac:dyDescent="0.25">
      <c r="A947" s="20" t="s">
        <v>97</v>
      </c>
      <c r="B947" s="20" t="s">
        <v>216</v>
      </c>
      <c r="C947" s="20"/>
      <c r="D947" s="20"/>
      <c r="E947" s="23" t="s">
        <v>745</v>
      </c>
      <c r="F947" s="24">
        <f>F948</f>
        <v>300</v>
      </c>
      <c r="G947" s="24">
        <f t="shared" ref="G947:U947" si="896">G948</f>
        <v>300</v>
      </c>
      <c r="H947" s="24">
        <f t="shared" si="896"/>
        <v>300</v>
      </c>
      <c r="I947" s="24">
        <f t="shared" si="896"/>
        <v>0</v>
      </c>
      <c r="J947" s="24">
        <f t="shared" si="896"/>
        <v>0</v>
      </c>
      <c r="K947" s="24">
        <f t="shared" si="896"/>
        <v>0</v>
      </c>
      <c r="L947" s="42">
        <f t="shared" si="844"/>
        <v>300</v>
      </c>
      <c r="M947" s="42">
        <f t="shared" si="845"/>
        <v>300</v>
      </c>
      <c r="N947" s="42">
        <f t="shared" si="846"/>
        <v>300</v>
      </c>
      <c r="O947" s="48">
        <f t="shared" si="896"/>
        <v>0</v>
      </c>
      <c r="P947" s="48">
        <f t="shared" si="896"/>
        <v>0</v>
      </c>
      <c r="Q947" s="48">
        <f t="shared" si="896"/>
        <v>0</v>
      </c>
      <c r="R947" s="45">
        <f t="shared" si="866"/>
        <v>300</v>
      </c>
      <c r="S947" s="45">
        <f t="shared" si="867"/>
        <v>300</v>
      </c>
      <c r="T947" s="45">
        <f t="shared" si="868"/>
        <v>300</v>
      </c>
      <c r="U947" s="48">
        <f t="shared" si="896"/>
        <v>0</v>
      </c>
    </row>
    <row r="948" spans="1:21" ht="47.25" x14ac:dyDescent="0.25">
      <c r="A948" s="20" t="s">
        <v>97</v>
      </c>
      <c r="B948" s="20">
        <v>630</v>
      </c>
      <c r="C948" s="20" t="s">
        <v>57</v>
      </c>
      <c r="D948" s="20" t="s">
        <v>177</v>
      </c>
      <c r="E948" s="23" t="s">
        <v>759</v>
      </c>
      <c r="F948" s="24">
        <v>300</v>
      </c>
      <c r="G948" s="24">
        <v>300</v>
      </c>
      <c r="H948" s="24">
        <v>300</v>
      </c>
      <c r="I948" s="24"/>
      <c r="J948" s="24"/>
      <c r="K948" s="24"/>
      <c r="L948" s="42">
        <f t="shared" si="844"/>
        <v>300</v>
      </c>
      <c r="M948" s="42">
        <f t="shared" si="845"/>
        <v>300</v>
      </c>
      <c r="N948" s="42">
        <f t="shared" si="846"/>
        <v>300</v>
      </c>
      <c r="O948" s="48"/>
      <c r="P948" s="48"/>
      <c r="Q948" s="48"/>
      <c r="R948" s="45">
        <f t="shared" si="866"/>
        <v>300</v>
      </c>
      <c r="S948" s="45">
        <f t="shared" si="867"/>
        <v>300</v>
      </c>
      <c r="T948" s="45">
        <f t="shared" si="868"/>
        <v>300</v>
      </c>
      <c r="U948" s="48"/>
    </row>
    <row r="949" spans="1:21" s="8" customFormat="1" ht="78.75" x14ac:dyDescent="0.25">
      <c r="A949" s="1" t="s">
        <v>82</v>
      </c>
      <c r="B949" s="1"/>
      <c r="C949" s="1"/>
      <c r="D949" s="1"/>
      <c r="E949" s="2" t="s">
        <v>584</v>
      </c>
      <c r="F949" s="3">
        <f>F950+F979+F1014</f>
        <v>146225.09999999998</v>
      </c>
      <c r="G949" s="3">
        <f t="shared" ref="G949:K949" si="897">G950+G979+G1014</f>
        <v>133603.59999999998</v>
      </c>
      <c r="H949" s="3">
        <f t="shared" si="897"/>
        <v>133819.79999999999</v>
      </c>
      <c r="I949" s="3">
        <f t="shared" si="897"/>
        <v>5763.89</v>
      </c>
      <c r="J949" s="3">
        <f t="shared" si="897"/>
        <v>-36.9</v>
      </c>
      <c r="K949" s="3">
        <f t="shared" si="897"/>
        <v>-2862.8999999999996</v>
      </c>
      <c r="L949" s="42">
        <f t="shared" si="844"/>
        <v>151988.99</v>
      </c>
      <c r="M949" s="42">
        <f t="shared" si="845"/>
        <v>133566.69999999998</v>
      </c>
      <c r="N949" s="42">
        <f t="shared" si="846"/>
        <v>130956.9</v>
      </c>
      <c r="O949" s="50">
        <f t="shared" ref="O949:P949" si="898">O950+O979+O1014</f>
        <v>0</v>
      </c>
      <c r="P949" s="50">
        <f t="shared" si="898"/>
        <v>0</v>
      </c>
      <c r="Q949" s="50">
        <f t="shared" ref="Q949" si="899">Q950+Q979+Q1014</f>
        <v>0</v>
      </c>
      <c r="R949" s="53">
        <f t="shared" si="866"/>
        <v>151988.99</v>
      </c>
      <c r="S949" s="45">
        <f t="shared" si="867"/>
        <v>133566.69999999998</v>
      </c>
      <c r="T949" s="45">
        <f t="shared" si="868"/>
        <v>130956.9</v>
      </c>
      <c r="U949" s="50">
        <f t="shared" ref="U949" si="900">U950+U979+U1014</f>
        <v>0</v>
      </c>
    </row>
    <row r="950" spans="1:21" s="28" customFormat="1" ht="78.75" x14ac:dyDescent="0.25">
      <c r="A950" s="25" t="s">
        <v>83</v>
      </c>
      <c r="B950" s="25"/>
      <c r="C950" s="25"/>
      <c r="D950" s="25"/>
      <c r="E950" s="26" t="s">
        <v>585</v>
      </c>
      <c r="F950" s="27">
        <f>F951+F961+F971+F975</f>
        <v>133890.69999999998</v>
      </c>
      <c r="G950" s="27">
        <f t="shared" ref="G950:K950" si="901">G951+G961+G971+G975</f>
        <v>120358.89999999998</v>
      </c>
      <c r="H950" s="27">
        <f t="shared" si="901"/>
        <v>120573.99999999999</v>
      </c>
      <c r="I950" s="27">
        <f t="shared" si="901"/>
        <v>5763.89</v>
      </c>
      <c r="J950" s="27">
        <f t="shared" si="901"/>
        <v>-36.9</v>
      </c>
      <c r="K950" s="27">
        <f t="shared" si="901"/>
        <v>-2862.8999999999996</v>
      </c>
      <c r="L950" s="42">
        <f t="shared" si="844"/>
        <v>139654.59</v>
      </c>
      <c r="M950" s="42">
        <f t="shared" si="845"/>
        <v>120321.99999999999</v>
      </c>
      <c r="N950" s="42">
        <f t="shared" si="846"/>
        <v>117711.09999999999</v>
      </c>
      <c r="O950" s="49">
        <f t="shared" ref="O950:P950" si="902">O951+O961+O971+O975</f>
        <v>0</v>
      </c>
      <c r="P950" s="49">
        <f t="shared" si="902"/>
        <v>0</v>
      </c>
      <c r="Q950" s="49">
        <f t="shared" ref="Q950" si="903">Q951+Q961+Q971+Q975</f>
        <v>0</v>
      </c>
      <c r="R950" s="55">
        <f t="shared" si="866"/>
        <v>139654.59</v>
      </c>
      <c r="S950" s="45">
        <f t="shared" si="867"/>
        <v>120321.99999999999</v>
      </c>
      <c r="T950" s="45">
        <f t="shared" si="868"/>
        <v>117711.09999999999</v>
      </c>
      <c r="U950" s="49">
        <f t="shared" ref="U950" si="904">U951+U961+U971+U975</f>
        <v>0</v>
      </c>
    </row>
    <row r="951" spans="1:21" ht="78.75" x14ac:dyDescent="0.25">
      <c r="A951" s="20" t="s">
        <v>329</v>
      </c>
      <c r="B951" s="20"/>
      <c r="C951" s="20"/>
      <c r="D951" s="20"/>
      <c r="E951" s="23" t="s">
        <v>434</v>
      </c>
      <c r="F951" s="24">
        <f>F952+F955+F958</f>
        <v>117806.9</v>
      </c>
      <c r="G951" s="24">
        <f t="shared" ref="G951:K951" si="905">G952+G955+G958</f>
        <v>109931.79999999999</v>
      </c>
      <c r="H951" s="24">
        <f t="shared" si="905"/>
        <v>110146.9</v>
      </c>
      <c r="I951" s="24">
        <f t="shared" si="905"/>
        <v>0</v>
      </c>
      <c r="J951" s="24">
        <f t="shared" si="905"/>
        <v>0</v>
      </c>
      <c r="K951" s="24">
        <f t="shared" si="905"/>
        <v>0</v>
      </c>
      <c r="L951" s="42">
        <f t="shared" si="844"/>
        <v>117806.9</v>
      </c>
      <c r="M951" s="42">
        <f t="shared" si="845"/>
        <v>109931.79999999999</v>
      </c>
      <c r="N951" s="42">
        <f t="shared" si="846"/>
        <v>110146.9</v>
      </c>
      <c r="O951" s="48">
        <f t="shared" ref="O951:P951" si="906">O952+O955+O958</f>
        <v>0</v>
      </c>
      <c r="P951" s="48">
        <f t="shared" si="906"/>
        <v>0</v>
      </c>
      <c r="Q951" s="48">
        <f t="shared" ref="Q951" si="907">Q952+Q955+Q958</f>
        <v>0</v>
      </c>
      <c r="R951" s="45">
        <f t="shared" si="866"/>
        <v>117806.9</v>
      </c>
      <c r="S951" s="45">
        <f t="shared" si="867"/>
        <v>109931.79999999999</v>
      </c>
      <c r="T951" s="45">
        <f t="shared" si="868"/>
        <v>110146.9</v>
      </c>
      <c r="U951" s="48">
        <f t="shared" ref="U951" si="908">U952+U955+U958</f>
        <v>0</v>
      </c>
    </row>
    <row r="952" spans="1:21" ht="94.5" x14ac:dyDescent="0.25">
      <c r="A952" s="20" t="s">
        <v>329</v>
      </c>
      <c r="B952" s="20" t="s">
        <v>13</v>
      </c>
      <c r="C952" s="20"/>
      <c r="D952" s="20"/>
      <c r="E952" s="23" t="s">
        <v>730</v>
      </c>
      <c r="F952" s="24">
        <f>F953</f>
        <v>89835.9</v>
      </c>
      <c r="G952" s="24">
        <f t="shared" ref="G952:U953" si="909">G953</f>
        <v>89835.9</v>
      </c>
      <c r="H952" s="24">
        <f t="shared" si="909"/>
        <v>89835.9</v>
      </c>
      <c r="I952" s="24">
        <f t="shared" si="909"/>
        <v>0</v>
      </c>
      <c r="J952" s="24">
        <f t="shared" si="909"/>
        <v>0</v>
      </c>
      <c r="K952" s="24">
        <f t="shared" si="909"/>
        <v>0</v>
      </c>
      <c r="L952" s="42">
        <f t="shared" ref="L952:L1019" si="910">F952+I952</f>
        <v>89835.9</v>
      </c>
      <c r="M952" s="42">
        <f t="shared" ref="M952:M1019" si="911">G952+J952</f>
        <v>89835.9</v>
      </c>
      <c r="N952" s="42">
        <f t="shared" ref="N952:N1019" si="912">H952+K952</f>
        <v>89835.9</v>
      </c>
      <c r="O952" s="48">
        <f t="shared" si="909"/>
        <v>0</v>
      </c>
      <c r="P952" s="48">
        <f t="shared" si="909"/>
        <v>0</v>
      </c>
      <c r="Q952" s="48">
        <f t="shared" si="909"/>
        <v>0</v>
      </c>
      <c r="R952" s="45">
        <f t="shared" si="866"/>
        <v>89835.9</v>
      </c>
      <c r="S952" s="45">
        <f t="shared" si="867"/>
        <v>89835.9</v>
      </c>
      <c r="T952" s="45">
        <f t="shared" si="868"/>
        <v>89835.9</v>
      </c>
      <c r="U952" s="48">
        <f t="shared" si="909"/>
        <v>0</v>
      </c>
    </row>
    <row r="953" spans="1:21" ht="31.5" x14ac:dyDescent="0.25">
      <c r="A953" s="20" t="s">
        <v>329</v>
      </c>
      <c r="B953" s="20" t="s">
        <v>422</v>
      </c>
      <c r="C953" s="20"/>
      <c r="D953" s="20"/>
      <c r="E953" s="23" t="s">
        <v>731</v>
      </c>
      <c r="F953" s="24">
        <f>F954</f>
        <v>89835.9</v>
      </c>
      <c r="G953" s="24">
        <f t="shared" si="909"/>
        <v>89835.9</v>
      </c>
      <c r="H953" s="24">
        <f t="shared" si="909"/>
        <v>89835.9</v>
      </c>
      <c r="I953" s="24">
        <f t="shared" si="909"/>
        <v>0</v>
      </c>
      <c r="J953" s="24">
        <f t="shared" si="909"/>
        <v>0</v>
      </c>
      <c r="K953" s="24">
        <f t="shared" si="909"/>
        <v>0</v>
      </c>
      <c r="L953" s="42">
        <f t="shared" si="910"/>
        <v>89835.9</v>
      </c>
      <c r="M953" s="42">
        <f t="shared" si="911"/>
        <v>89835.9</v>
      </c>
      <c r="N953" s="42">
        <f t="shared" si="912"/>
        <v>89835.9</v>
      </c>
      <c r="O953" s="48">
        <f t="shared" si="909"/>
        <v>0</v>
      </c>
      <c r="P953" s="48">
        <f t="shared" si="909"/>
        <v>0</v>
      </c>
      <c r="Q953" s="48">
        <f t="shared" si="909"/>
        <v>0</v>
      </c>
      <c r="R953" s="45">
        <f t="shared" si="866"/>
        <v>89835.9</v>
      </c>
      <c r="S953" s="45">
        <f t="shared" si="867"/>
        <v>89835.9</v>
      </c>
      <c r="T953" s="45">
        <f t="shared" si="868"/>
        <v>89835.9</v>
      </c>
      <c r="U953" s="48">
        <f t="shared" si="909"/>
        <v>0</v>
      </c>
    </row>
    <row r="954" spans="1:21" ht="47.25" x14ac:dyDescent="0.25">
      <c r="A954" s="20" t="s">
        <v>329</v>
      </c>
      <c r="B954" s="20">
        <v>110</v>
      </c>
      <c r="C954" s="20" t="s">
        <v>57</v>
      </c>
      <c r="D954" s="20" t="s">
        <v>71</v>
      </c>
      <c r="E954" s="23" t="s">
        <v>758</v>
      </c>
      <c r="F954" s="24">
        <v>89835.9</v>
      </c>
      <c r="G954" s="24">
        <v>89835.9</v>
      </c>
      <c r="H954" s="24">
        <v>89835.9</v>
      </c>
      <c r="I954" s="24"/>
      <c r="J954" s="24"/>
      <c r="K954" s="24"/>
      <c r="L954" s="42">
        <f t="shared" si="910"/>
        <v>89835.9</v>
      </c>
      <c r="M954" s="42">
        <f t="shared" si="911"/>
        <v>89835.9</v>
      </c>
      <c r="N954" s="42">
        <f t="shared" si="912"/>
        <v>89835.9</v>
      </c>
      <c r="O954" s="48"/>
      <c r="P954" s="48"/>
      <c r="Q954" s="48"/>
      <c r="R954" s="45">
        <f t="shared" si="866"/>
        <v>89835.9</v>
      </c>
      <c r="S954" s="45">
        <f t="shared" si="867"/>
        <v>89835.9</v>
      </c>
      <c r="T954" s="45">
        <f t="shared" si="868"/>
        <v>89835.9</v>
      </c>
      <c r="U954" s="48"/>
    </row>
    <row r="955" spans="1:21" ht="31.5" x14ac:dyDescent="0.25">
      <c r="A955" s="20" t="s">
        <v>329</v>
      </c>
      <c r="B955" s="20" t="s">
        <v>6</v>
      </c>
      <c r="C955" s="20"/>
      <c r="D955" s="20"/>
      <c r="E955" s="23" t="s">
        <v>733</v>
      </c>
      <c r="F955" s="24">
        <f>F956</f>
        <v>27820.500000000004</v>
      </c>
      <c r="G955" s="24">
        <f t="shared" ref="G955:U956" si="913">G956</f>
        <v>19945.400000000001</v>
      </c>
      <c r="H955" s="24">
        <f t="shared" si="913"/>
        <v>20160.5</v>
      </c>
      <c r="I955" s="24">
        <f t="shared" si="913"/>
        <v>0</v>
      </c>
      <c r="J955" s="24">
        <f t="shared" si="913"/>
        <v>0</v>
      </c>
      <c r="K955" s="24">
        <f t="shared" si="913"/>
        <v>0</v>
      </c>
      <c r="L955" s="42">
        <f t="shared" si="910"/>
        <v>27820.500000000004</v>
      </c>
      <c r="M955" s="42">
        <f t="shared" si="911"/>
        <v>19945.400000000001</v>
      </c>
      <c r="N955" s="42">
        <f t="shared" si="912"/>
        <v>20160.5</v>
      </c>
      <c r="O955" s="48">
        <f t="shared" si="913"/>
        <v>0</v>
      </c>
      <c r="P955" s="48">
        <f t="shared" si="913"/>
        <v>0</v>
      </c>
      <c r="Q955" s="48">
        <f t="shared" si="913"/>
        <v>0</v>
      </c>
      <c r="R955" s="45">
        <f t="shared" si="866"/>
        <v>27820.500000000004</v>
      </c>
      <c r="S955" s="45">
        <f t="shared" si="867"/>
        <v>19945.400000000001</v>
      </c>
      <c r="T955" s="45">
        <f t="shared" si="868"/>
        <v>20160.5</v>
      </c>
      <c r="U955" s="48">
        <f t="shared" si="913"/>
        <v>0</v>
      </c>
    </row>
    <row r="956" spans="1:21" ht="47.25" x14ac:dyDescent="0.25">
      <c r="A956" s="20" t="s">
        <v>329</v>
      </c>
      <c r="B956" s="20" t="s">
        <v>167</v>
      </c>
      <c r="C956" s="20"/>
      <c r="D956" s="20"/>
      <c r="E956" s="23" t="s">
        <v>734</v>
      </c>
      <c r="F956" s="24">
        <f>F957</f>
        <v>27820.500000000004</v>
      </c>
      <c r="G956" s="24">
        <f t="shared" si="913"/>
        <v>19945.400000000001</v>
      </c>
      <c r="H956" s="24">
        <f t="shared" si="913"/>
        <v>20160.5</v>
      </c>
      <c r="I956" s="24">
        <f t="shared" si="913"/>
        <v>0</v>
      </c>
      <c r="J956" s="24">
        <f t="shared" si="913"/>
        <v>0</v>
      </c>
      <c r="K956" s="24">
        <f t="shared" si="913"/>
        <v>0</v>
      </c>
      <c r="L956" s="42">
        <f t="shared" si="910"/>
        <v>27820.500000000004</v>
      </c>
      <c r="M956" s="42">
        <f t="shared" si="911"/>
        <v>19945.400000000001</v>
      </c>
      <c r="N956" s="42">
        <f t="shared" si="912"/>
        <v>20160.5</v>
      </c>
      <c r="O956" s="48">
        <f t="shared" si="913"/>
        <v>0</v>
      </c>
      <c r="P956" s="48">
        <f t="shared" si="913"/>
        <v>0</v>
      </c>
      <c r="Q956" s="48">
        <f t="shared" si="913"/>
        <v>0</v>
      </c>
      <c r="R956" s="45">
        <f t="shared" si="866"/>
        <v>27820.500000000004</v>
      </c>
      <c r="S956" s="45">
        <f t="shared" si="867"/>
        <v>19945.400000000001</v>
      </c>
      <c r="T956" s="45">
        <f t="shared" si="868"/>
        <v>20160.5</v>
      </c>
      <c r="U956" s="48">
        <f t="shared" si="913"/>
        <v>0</v>
      </c>
    </row>
    <row r="957" spans="1:21" ht="47.25" x14ac:dyDescent="0.25">
      <c r="A957" s="20" t="s">
        <v>329</v>
      </c>
      <c r="B957" s="20">
        <v>240</v>
      </c>
      <c r="C957" s="20" t="s">
        <v>57</v>
      </c>
      <c r="D957" s="20" t="s">
        <v>71</v>
      </c>
      <c r="E957" s="23" t="s">
        <v>758</v>
      </c>
      <c r="F957" s="24">
        <v>27820.500000000004</v>
      </c>
      <c r="G957" s="24">
        <v>19945.400000000001</v>
      </c>
      <c r="H957" s="24">
        <v>20160.5</v>
      </c>
      <c r="I957" s="24"/>
      <c r="J957" s="24"/>
      <c r="K957" s="24"/>
      <c r="L957" s="42">
        <f t="shared" si="910"/>
        <v>27820.500000000004</v>
      </c>
      <c r="M957" s="42">
        <f t="shared" si="911"/>
        <v>19945.400000000001</v>
      </c>
      <c r="N957" s="42">
        <f t="shared" si="912"/>
        <v>20160.5</v>
      </c>
      <c r="O957" s="48"/>
      <c r="P957" s="48"/>
      <c r="Q957" s="48"/>
      <c r="R957" s="45">
        <f t="shared" si="866"/>
        <v>27820.500000000004</v>
      </c>
      <c r="S957" s="45">
        <f t="shared" si="867"/>
        <v>19945.400000000001</v>
      </c>
      <c r="T957" s="45">
        <f t="shared" si="868"/>
        <v>20160.5</v>
      </c>
      <c r="U957" s="48"/>
    </row>
    <row r="958" spans="1:21" x14ac:dyDescent="0.25">
      <c r="A958" s="20" t="s">
        <v>329</v>
      </c>
      <c r="B958" s="20" t="s">
        <v>7</v>
      </c>
      <c r="C958" s="20"/>
      <c r="D958" s="20"/>
      <c r="E958" s="23" t="s">
        <v>746</v>
      </c>
      <c r="F958" s="24">
        <f>F959</f>
        <v>150.5</v>
      </c>
      <c r="G958" s="24">
        <f t="shared" ref="G958:U959" si="914">G959</f>
        <v>150.5</v>
      </c>
      <c r="H958" s="24">
        <f t="shared" si="914"/>
        <v>150.5</v>
      </c>
      <c r="I958" s="24">
        <f t="shared" si="914"/>
        <v>0</v>
      </c>
      <c r="J958" s="24">
        <f t="shared" si="914"/>
        <v>0</v>
      </c>
      <c r="K958" s="24">
        <f t="shared" si="914"/>
        <v>0</v>
      </c>
      <c r="L958" s="42">
        <f t="shared" si="910"/>
        <v>150.5</v>
      </c>
      <c r="M958" s="42">
        <f t="shared" si="911"/>
        <v>150.5</v>
      </c>
      <c r="N958" s="42">
        <f t="shared" si="912"/>
        <v>150.5</v>
      </c>
      <c r="O958" s="48">
        <f t="shared" si="914"/>
        <v>0</v>
      </c>
      <c r="P958" s="48">
        <f t="shared" si="914"/>
        <v>0</v>
      </c>
      <c r="Q958" s="48">
        <f t="shared" si="914"/>
        <v>0</v>
      </c>
      <c r="R958" s="45">
        <f t="shared" si="866"/>
        <v>150.5</v>
      </c>
      <c r="S958" s="45">
        <f t="shared" si="867"/>
        <v>150.5</v>
      </c>
      <c r="T958" s="45">
        <f t="shared" si="868"/>
        <v>150.5</v>
      </c>
      <c r="U958" s="48">
        <f t="shared" si="914"/>
        <v>0</v>
      </c>
    </row>
    <row r="959" spans="1:21" x14ac:dyDescent="0.25">
      <c r="A959" s="20" t="s">
        <v>329</v>
      </c>
      <c r="B959" s="20" t="s">
        <v>215</v>
      </c>
      <c r="C959" s="20"/>
      <c r="D959" s="20"/>
      <c r="E959" s="23" t="s">
        <v>749</v>
      </c>
      <c r="F959" s="24">
        <f>F960</f>
        <v>150.5</v>
      </c>
      <c r="G959" s="24">
        <f t="shared" si="914"/>
        <v>150.5</v>
      </c>
      <c r="H959" s="24">
        <f t="shared" si="914"/>
        <v>150.5</v>
      </c>
      <c r="I959" s="24">
        <f t="shared" si="914"/>
        <v>0</v>
      </c>
      <c r="J959" s="24">
        <f t="shared" si="914"/>
        <v>0</v>
      </c>
      <c r="K959" s="24">
        <f t="shared" si="914"/>
        <v>0</v>
      </c>
      <c r="L959" s="42">
        <f t="shared" si="910"/>
        <v>150.5</v>
      </c>
      <c r="M959" s="42">
        <f t="shared" si="911"/>
        <v>150.5</v>
      </c>
      <c r="N959" s="42">
        <f t="shared" si="912"/>
        <v>150.5</v>
      </c>
      <c r="O959" s="48">
        <f t="shared" si="914"/>
        <v>0</v>
      </c>
      <c r="P959" s="48">
        <f t="shared" si="914"/>
        <v>0</v>
      </c>
      <c r="Q959" s="48">
        <f t="shared" si="914"/>
        <v>0</v>
      </c>
      <c r="R959" s="45">
        <f t="shared" si="866"/>
        <v>150.5</v>
      </c>
      <c r="S959" s="45">
        <f t="shared" si="867"/>
        <v>150.5</v>
      </c>
      <c r="T959" s="45">
        <f t="shared" si="868"/>
        <v>150.5</v>
      </c>
      <c r="U959" s="48">
        <f t="shared" si="914"/>
        <v>0</v>
      </c>
    </row>
    <row r="960" spans="1:21" ht="47.25" x14ac:dyDescent="0.25">
      <c r="A960" s="20" t="s">
        <v>329</v>
      </c>
      <c r="B960" s="20">
        <v>850</v>
      </c>
      <c r="C960" s="20" t="s">
        <v>57</v>
      </c>
      <c r="D960" s="20" t="s">
        <v>71</v>
      </c>
      <c r="E960" s="23" t="s">
        <v>758</v>
      </c>
      <c r="F960" s="24">
        <v>150.5</v>
      </c>
      <c r="G960" s="24">
        <v>150.5</v>
      </c>
      <c r="H960" s="24">
        <v>150.5</v>
      </c>
      <c r="I960" s="24"/>
      <c r="J960" s="24"/>
      <c r="K960" s="24"/>
      <c r="L960" s="42">
        <f t="shared" si="910"/>
        <v>150.5</v>
      </c>
      <c r="M960" s="42">
        <f t="shared" si="911"/>
        <v>150.5</v>
      </c>
      <c r="N960" s="42">
        <f t="shared" si="912"/>
        <v>150.5</v>
      </c>
      <c r="O960" s="48"/>
      <c r="P960" s="48"/>
      <c r="Q960" s="48"/>
      <c r="R960" s="45">
        <f t="shared" si="866"/>
        <v>150.5</v>
      </c>
      <c r="S960" s="45">
        <f t="shared" si="867"/>
        <v>150.5</v>
      </c>
      <c r="T960" s="45">
        <f t="shared" si="868"/>
        <v>150.5</v>
      </c>
      <c r="U960" s="48"/>
    </row>
    <row r="961" spans="1:21" ht="94.5" x14ac:dyDescent="0.25">
      <c r="A961" s="20" t="s">
        <v>77</v>
      </c>
      <c r="B961" s="20"/>
      <c r="C961" s="20"/>
      <c r="D961" s="20"/>
      <c r="E961" s="23" t="s">
        <v>821</v>
      </c>
      <c r="F961" s="24">
        <f>F962+F965+F968</f>
        <v>15512.999999999998</v>
      </c>
      <c r="G961" s="24">
        <f t="shared" ref="G961:K961" si="915">G962+G965+G968</f>
        <v>10284.4</v>
      </c>
      <c r="H961" s="24">
        <f t="shared" si="915"/>
        <v>10284.4</v>
      </c>
      <c r="I961" s="24">
        <f t="shared" si="915"/>
        <v>0</v>
      </c>
      <c r="J961" s="24">
        <f t="shared" si="915"/>
        <v>0</v>
      </c>
      <c r="K961" s="24">
        <f t="shared" si="915"/>
        <v>-2720.2</v>
      </c>
      <c r="L961" s="42">
        <f t="shared" si="910"/>
        <v>15512.999999999998</v>
      </c>
      <c r="M961" s="42">
        <f t="shared" si="911"/>
        <v>10284.4</v>
      </c>
      <c r="N961" s="42">
        <f t="shared" si="912"/>
        <v>7564.2</v>
      </c>
      <c r="O961" s="48">
        <f t="shared" ref="O961:P961" si="916">O962+O965+O968</f>
        <v>0</v>
      </c>
      <c r="P961" s="48">
        <f t="shared" si="916"/>
        <v>0</v>
      </c>
      <c r="Q961" s="48">
        <f t="shared" ref="Q961" si="917">Q962+Q965+Q968</f>
        <v>0</v>
      </c>
      <c r="R961" s="45">
        <f t="shared" si="866"/>
        <v>15512.999999999998</v>
      </c>
      <c r="S961" s="45">
        <f t="shared" si="867"/>
        <v>10284.4</v>
      </c>
      <c r="T961" s="45">
        <f t="shared" si="868"/>
        <v>7564.2</v>
      </c>
      <c r="U961" s="48">
        <f t="shared" ref="U961" si="918">U962+U965+U968</f>
        <v>0</v>
      </c>
    </row>
    <row r="962" spans="1:21" ht="94.5" x14ac:dyDescent="0.25">
      <c r="A962" s="20" t="s">
        <v>77</v>
      </c>
      <c r="B962" s="20" t="s">
        <v>13</v>
      </c>
      <c r="C962" s="20"/>
      <c r="D962" s="20"/>
      <c r="E962" s="23" t="s">
        <v>730</v>
      </c>
      <c r="F962" s="24">
        <f>F963</f>
        <v>63.8</v>
      </c>
      <c r="G962" s="24">
        <f t="shared" ref="G962:U963" si="919">G963</f>
        <v>63.8</v>
      </c>
      <c r="H962" s="24">
        <f t="shared" si="919"/>
        <v>63.8</v>
      </c>
      <c r="I962" s="24">
        <f t="shared" si="919"/>
        <v>0</v>
      </c>
      <c r="J962" s="24">
        <f t="shared" si="919"/>
        <v>0</v>
      </c>
      <c r="K962" s="24">
        <f t="shared" si="919"/>
        <v>0</v>
      </c>
      <c r="L962" s="42">
        <f t="shared" si="910"/>
        <v>63.8</v>
      </c>
      <c r="M962" s="42">
        <f t="shared" si="911"/>
        <v>63.8</v>
      </c>
      <c r="N962" s="42">
        <f t="shared" si="912"/>
        <v>63.8</v>
      </c>
      <c r="O962" s="48">
        <f t="shared" si="919"/>
        <v>0</v>
      </c>
      <c r="P962" s="48">
        <f t="shared" si="919"/>
        <v>0</v>
      </c>
      <c r="Q962" s="48">
        <f t="shared" si="919"/>
        <v>0</v>
      </c>
      <c r="R962" s="45">
        <f t="shared" si="866"/>
        <v>63.8</v>
      </c>
      <c r="S962" s="45">
        <f t="shared" si="867"/>
        <v>63.8</v>
      </c>
      <c r="T962" s="45">
        <f t="shared" si="868"/>
        <v>63.8</v>
      </c>
      <c r="U962" s="48">
        <f t="shared" si="919"/>
        <v>0</v>
      </c>
    </row>
    <row r="963" spans="1:21" ht="31.5" x14ac:dyDescent="0.25">
      <c r="A963" s="20" t="s">
        <v>77</v>
      </c>
      <c r="B963" s="20" t="s">
        <v>422</v>
      </c>
      <c r="C963" s="20"/>
      <c r="D963" s="20"/>
      <c r="E963" s="23" t="s">
        <v>731</v>
      </c>
      <c r="F963" s="24">
        <f>F964</f>
        <v>63.8</v>
      </c>
      <c r="G963" s="24">
        <f t="shared" si="919"/>
        <v>63.8</v>
      </c>
      <c r="H963" s="24">
        <f t="shared" si="919"/>
        <v>63.8</v>
      </c>
      <c r="I963" s="24">
        <f t="shared" si="919"/>
        <v>0</v>
      </c>
      <c r="J963" s="24">
        <f t="shared" si="919"/>
        <v>0</v>
      </c>
      <c r="K963" s="24">
        <f t="shared" si="919"/>
        <v>0</v>
      </c>
      <c r="L963" s="42">
        <f t="shared" si="910"/>
        <v>63.8</v>
      </c>
      <c r="M963" s="42">
        <f t="shared" si="911"/>
        <v>63.8</v>
      </c>
      <c r="N963" s="42">
        <f t="shared" si="912"/>
        <v>63.8</v>
      </c>
      <c r="O963" s="48">
        <f t="shared" si="919"/>
        <v>0</v>
      </c>
      <c r="P963" s="48">
        <f t="shared" si="919"/>
        <v>0</v>
      </c>
      <c r="Q963" s="48">
        <f t="shared" si="919"/>
        <v>0</v>
      </c>
      <c r="R963" s="45">
        <f t="shared" si="866"/>
        <v>63.8</v>
      </c>
      <c r="S963" s="45">
        <f t="shared" si="867"/>
        <v>63.8</v>
      </c>
      <c r="T963" s="45">
        <f t="shared" si="868"/>
        <v>63.8</v>
      </c>
      <c r="U963" s="48">
        <f t="shared" si="919"/>
        <v>0</v>
      </c>
    </row>
    <row r="964" spans="1:21" ht="47.25" x14ac:dyDescent="0.25">
      <c r="A964" s="20" t="s">
        <v>77</v>
      </c>
      <c r="B964" s="20">
        <v>110</v>
      </c>
      <c r="C964" s="20" t="s">
        <v>57</v>
      </c>
      <c r="D964" s="20" t="s">
        <v>71</v>
      </c>
      <c r="E964" s="23" t="s">
        <v>758</v>
      </c>
      <c r="F964" s="24">
        <v>63.8</v>
      </c>
      <c r="G964" s="24">
        <v>63.8</v>
      </c>
      <c r="H964" s="24">
        <v>63.8</v>
      </c>
      <c r="I964" s="24"/>
      <c r="J964" s="24"/>
      <c r="K964" s="24"/>
      <c r="L964" s="42">
        <f t="shared" si="910"/>
        <v>63.8</v>
      </c>
      <c r="M964" s="42">
        <f t="shared" si="911"/>
        <v>63.8</v>
      </c>
      <c r="N964" s="42">
        <f t="shared" si="912"/>
        <v>63.8</v>
      </c>
      <c r="O964" s="48"/>
      <c r="P964" s="48"/>
      <c r="Q964" s="48"/>
      <c r="R964" s="45">
        <f t="shared" si="866"/>
        <v>63.8</v>
      </c>
      <c r="S964" s="45">
        <f t="shared" si="867"/>
        <v>63.8</v>
      </c>
      <c r="T964" s="45">
        <f t="shared" si="868"/>
        <v>63.8</v>
      </c>
      <c r="U964" s="48"/>
    </row>
    <row r="965" spans="1:21" ht="31.5" x14ac:dyDescent="0.25">
      <c r="A965" s="20" t="s">
        <v>77</v>
      </c>
      <c r="B965" s="20" t="s">
        <v>6</v>
      </c>
      <c r="C965" s="20"/>
      <c r="D965" s="20"/>
      <c r="E965" s="23" t="s">
        <v>733</v>
      </c>
      <c r="F965" s="24">
        <f>F966</f>
        <v>15331.8</v>
      </c>
      <c r="G965" s="24">
        <f t="shared" ref="G965:U966" si="920">G966</f>
        <v>10130.6</v>
      </c>
      <c r="H965" s="24">
        <f t="shared" si="920"/>
        <v>10130.6</v>
      </c>
      <c r="I965" s="24">
        <f t="shared" si="920"/>
        <v>0</v>
      </c>
      <c r="J965" s="24">
        <f t="shared" si="920"/>
        <v>0</v>
      </c>
      <c r="K965" s="24">
        <f t="shared" si="920"/>
        <v>-2720.2</v>
      </c>
      <c r="L965" s="42">
        <f t="shared" si="910"/>
        <v>15331.8</v>
      </c>
      <c r="M965" s="42">
        <f t="shared" si="911"/>
        <v>10130.6</v>
      </c>
      <c r="N965" s="42">
        <f t="shared" si="912"/>
        <v>7410.4000000000005</v>
      </c>
      <c r="O965" s="48">
        <f t="shared" si="920"/>
        <v>0</v>
      </c>
      <c r="P965" s="48">
        <f t="shared" si="920"/>
        <v>0</v>
      </c>
      <c r="Q965" s="48">
        <f t="shared" si="920"/>
        <v>0</v>
      </c>
      <c r="R965" s="45">
        <f t="shared" si="866"/>
        <v>15331.8</v>
      </c>
      <c r="S965" s="45">
        <f t="shared" si="867"/>
        <v>10130.6</v>
      </c>
      <c r="T965" s="45">
        <f t="shared" si="868"/>
        <v>7410.4000000000005</v>
      </c>
      <c r="U965" s="48">
        <f t="shared" si="920"/>
        <v>0</v>
      </c>
    </row>
    <row r="966" spans="1:21" ht="47.25" x14ac:dyDescent="0.25">
      <c r="A966" s="20" t="s">
        <v>77</v>
      </c>
      <c r="B966" s="20" t="s">
        <v>167</v>
      </c>
      <c r="C966" s="20"/>
      <c r="D966" s="20"/>
      <c r="E966" s="23" t="s">
        <v>734</v>
      </c>
      <c r="F966" s="24">
        <f>F967</f>
        <v>15331.8</v>
      </c>
      <c r="G966" s="24">
        <f t="shared" si="920"/>
        <v>10130.6</v>
      </c>
      <c r="H966" s="24">
        <f t="shared" si="920"/>
        <v>10130.6</v>
      </c>
      <c r="I966" s="24">
        <f t="shared" si="920"/>
        <v>0</v>
      </c>
      <c r="J966" s="24">
        <f t="shared" si="920"/>
        <v>0</v>
      </c>
      <c r="K966" s="24">
        <f t="shared" si="920"/>
        <v>-2720.2</v>
      </c>
      <c r="L966" s="42">
        <f t="shared" si="910"/>
        <v>15331.8</v>
      </c>
      <c r="M966" s="42">
        <f t="shared" si="911"/>
        <v>10130.6</v>
      </c>
      <c r="N966" s="42">
        <f t="shared" si="912"/>
        <v>7410.4000000000005</v>
      </c>
      <c r="O966" s="48">
        <f t="shared" si="920"/>
        <v>0</v>
      </c>
      <c r="P966" s="48">
        <f t="shared" si="920"/>
        <v>0</v>
      </c>
      <c r="Q966" s="48">
        <f t="shared" si="920"/>
        <v>0</v>
      </c>
      <c r="R966" s="45">
        <f t="shared" si="866"/>
        <v>15331.8</v>
      </c>
      <c r="S966" s="45">
        <f t="shared" si="867"/>
        <v>10130.6</v>
      </c>
      <c r="T966" s="45">
        <f t="shared" si="868"/>
        <v>7410.4000000000005</v>
      </c>
      <c r="U966" s="48">
        <f t="shared" si="920"/>
        <v>0</v>
      </c>
    </row>
    <row r="967" spans="1:21" ht="47.25" x14ac:dyDescent="0.25">
      <c r="A967" s="20" t="s">
        <v>77</v>
      </c>
      <c r="B967" s="20">
        <v>240</v>
      </c>
      <c r="C967" s="20" t="s">
        <v>57</v>
      </c>
      <c r="D967" s="20" t="s">
        <v>71</v>
      </c>
      <c r="E967" s="23" t="s">
        <v>758</v>
      </c>
      <c r="F967" s="24">
        <v>15331.8</v>
      </c>
      <c r="G967" s="24">
        <v>10130.6</v>
      </c>
      <c r="H967" s="24">
        <v>10130.6</v>
      </c>
      <c r="I967" s="24"/>
      <c r="J967" s="24"/>
      <c r="K967" s="24">
        <v>-2720.2</v>
      </c>
      <c r="L967" s="42">
        <f t="shared" si="910"/>
        <v>15331.8</v>
      </c>
      <c r="M967" s="42">
        <f t="shared" si="911"/>
        <v>10130.6</v>
      </c>
      <c r="N967" s="42">
        <f t="shared" si="912"/>
        <v>7410.4000000000005</v>
      </c>
      <c r="O967" s="48"/>
      <c r="P967" s="48"/>
      <c r="Q967" s="48"/>
      <c r="R967" s="45">
        <f t="shared" si="866"/>
        <v>15331.8</v>
      </c>
      <c r="S967" s="45">
        <f t="shared" si="867"/>
        <v>10130.6</v>
      </c>
      <c r="T967" s="45">
        <f t="shared" si="868"/>
        <v>7410.4000000000005</v>
      </c>
      <c r="U967" s="48"/>
    </row>
    <row r="968" spans="1:21" ht="47.25" x14ac:dyDescent="0.25">
      <c r="A968" s="20" t="s">
        <v>77</v>
      </c>
      <c r="B968" s="20" t="s">
        <v>55</v>
      </c>
      <c r="C968" s="20"/>
      <c r="D968" s="20"/>
      <c r="E968" s="39" t="s">
        <v>742</v>
      </c>
      <c r="F968" s="24">
        <f>F969</f>
        <v>117.4</v>
      </c>
      <c r="G968" s="24">
        <f t="shared" ref="G968:U969" si="921">G969</f>
        <v>90</v>
      </c>
      <c r="H968" s="24">
        <f t="shared" si="921"/>
        <v>90</v>
      </c>
      <c r="I968" s="24">
        <f t="shared" si="921"/>
        <v>0</v>
      </c>
      <c r="J968" s="24">
        <f t="shared" si="921"/>
        <v>0</v>
      </c>
      <c r="K968" s="24">
        <f t="shared" si="921"/>
        <v>0</v>
      </c>
      <c r="L968" s="42">
        <f t="shared" si="910"/>
        <v>117.4</v>
      </c>
      <c r="M968" s="42">
        <f t="shared" si="911"/>
        <v>90</v>
      </c>
      <c r="N968" s="42">
        <f t="shared" si="912"/>
        <v>90</v>
      </c>
      <c r="O968" s="48">
        <f t="shared" si="921"/>
        <v>0</v>
      </c>
      <c r="P968" s="48">
        <f t="shared" si="921"/>
        <v>0</v>
      </c>
      <c r="Q968" s="48">
        <f t="shared" si="921"/>
        <v>0</v>
      </c>
      <c r="R968" s="45">
        <f t="shared" si="866"/>
        <v>117.4</v>
      </c>
      <c r="S968" s="45">
        <f t="shared" si="867"/>
        <v>90</v>
      </c>
      <c r="T968" s="45">
        <f t="shared" si="868"/>
        <v>90</v>
      </c>
      <c r="U968" s="48">
        <f t="shared" si="921"/>
        <v>0</v>
      </c>
    </row>
    <row r="969" spans="1:21" x14ac:dyDescent="0.25">
      <c r="A969" s="20" t="s">
        <v>77</v>
      </c>
      <c r="B969" s="20" t="s">
        <v>419</v>
      </c>
      <c r="C969" s="20"/>
      <c r="D969" s="20"/>
      <c r="E969" s="39" t="s">
        <v>743</v>
      </c>
      <c r="F969" s="24">
        <f>F970</f>
        <v>117.4</v>
      </c>
      <c r="G969" s="24">
        <f t="shared" si="921"/>
        <v>90</v>
      </c>
      <c r="H969" s="24">
        <f t="shared" si="921"/>
        <v>90</v>
      </c>
      <c r="I969" s="24">
        <f t="shared" si="921"/>
        <v>0</v>
      </c>
      <c r="J969" s="24">
        <f t="shared" si="921"/>
        <v>0</v>
      </c>
      <c r="K969" s="24">
        <f t="shared" si="921"/>
        <v>0</v>
      </c>
      <c r="L969" s="42">
        <f t="shared" si="910"/>
        <v>117.4</v>
      </c>
      <c r="M969" s="42">
        <f t="shared" si="911"/>
        <v>90</v>
      </c>
      <c r="N969" s="42">
        <f t="shared" si="912"/>
        <v>90</v>
      </c>
      <c r="O969" s="48">
        <f t="shared" si="921"/>
        <v>0</v>
      </c>
      <c r="P969" s="48">
        <f t="shared" si="921"/>
        <v>0</v>
      </c>
      <c r="Q969" s="48">
        <f t="shared" si="921"/>
        <v>0</v>
      </c>
      <c r="R969" s="45">
        <f t="shared" si="866"/>
        <v>117.4</v>
      </c>
      <c r="S969" s="45">
        <f t="shared" si="867"/>
        <v>90</v>
      </c>
      <c r="T969" s="45">
        <f t="shared" si="868"/>
        <v>90</v>
      </c>
      <c r="U969" s="48">
        <f t="shared" si="921"/>
        <v>0</v>
      </c>
    </row>
    <row r="970" spans="1:21" x14ac:dyDescent="0.25">
      <c r="A970" s="20" t="s">
        <v>77</v>
      </c>
      <c r="B970" s="20">
        <v>610</v>
      </c>
      <c r="C970" s="20" t="s">
        <v>71</v>
      </c>
      <c r="D970" s="20" t="s">
        <v>44</v>
      </c>
      <c r="E970" s="23" t="s">
        <v>778</v>
      </c>
      <c r="F970" s="24">
        <v>117.4</v>
      </c>
      <c r="G970" s="24">
        <v>90</v>
      </c>
      <c r="H970" s="24">
        <v>90</v>
      </c>
      <c r="I970" s="24"/>
      <c r="J970" s="24"/>
      <c r="K970" s="24"/>
      <c r="L970" s="42">
        <f t="shared" si="910"/>
        <v>117.4</v>
      </c>
      <c r="M970" s="42">
        <f t="shared" si="911"/>
        <v>90</v>
      </c>
      <c r="N970" s="42">
        <f t="shared" si="912"/>
        <v>90</v>
      </c>
      <c r="O970" s="48"/>
      <c r="P970" s="48"/>
      <c r="Q970" s="48"/>
      <c r="R970" s="45">
        <f t="shared" si="866"/>
        <v>117.4</v>
      </c>
      <c r="S970" s="45">
        <f t="shared" si="867"/>
        <v>90</v>
      </c>
      <c r="T970" s="45">
        <f t="shared" si="868"/>
        <v>90</v>
      </c>
      <c r="U970" s="48"/>
    </row>
    <row r="971" spans="1:21" x14ac:dyDescent="0.25">
      <c r="A971" s="20" t="s">
        <v>431</v>
      </c>
      <c r="B971" s="20"/>
      <c r="C971" s="20"/>
      <c r="D971" s="20"/>
      <c r="E971" s="23" t="s">
        <v>789</v>
      </c>
      <c r="F971" s="24">
        <f>F972</f>
        <v>570.79999999999995</v>
      </c>
      <c r="G971" s="24">
        <f t="shared" ref="G971:U973" si="922">G972</f>
        <v>142.69999999999999</v>
      </c>
      <c r="H971" s="24">
        <f t="shared" si="922"/>
        <v>142.69999999999999</v>
      </c>
      <c r="I971" s="24">
        <f t="shared" si="922"/>
        <v>-147.4</v>
      </c>
      <c r="J971" s="24">
        <f t="shared" si="922"/>
        <v>-36.9</v>
      </c>
      <c r="K971" s="24">
        <f t="shared" si="922"/>
        <v>-142.69999999999999</v>
      </c>
      <c r="L971" s="42">
        <f t="shared" si="910"/>
        <v>423.4</v>
      </c>
      <c r="M971" s="42">
        <f t="shared" si="911"/>
        <v>105.79999999999998</v>
      </c>
      <c r="N971" s="42">
        <f t="shared" si="912"/>
        <v>0</v>
      </c>
      <c r="O971" s="48">
        <f t="shared" si="922"/>
        <v>0</v>
      </c>
      <c r="P971" s="48">
        <f t="shared" si="922"/>
        <v>0</v>
      </c>
      <c r="Q971" s="48">
        <f t="shared" si="922"/>
        <v>0</v>
      </c>
      <c r="R971" s="45">
        <f t="shared" si="866"/>
        <v>423.4</v>
      </c>
      <c r="S971" s="45">
        <f t="shared" si="867"/>
        <v>105.79999999999998</v>
      </c>
      <c r="T971" s="45">
        <f t="shared" si="868"/>
        <v>0</v>
      </c>
      <c r="U971" s="48">
        <f t="shared" si="922"/>
        <v>0</v>
      </c>
    </row>
    <row r="972" spans="1:21" x14ac:dyDescent="0.25">
      <c r="A972" s="20" t="s">
        <v>431</v>
      </c>
      <c r="B972" s="20" t="s">
        <v>7</v>
      </c>
      <c r="C972" s="20"/>
      <c r="D972" s="20"/>
      <c r="E972" s="23" t="s">
        <v>746</v>
      </c>
      <c r="F972" s="24">
        <f>F973</f>
        <v>570.79999999999995</v>
      </c>
      <c r="G972" s="24">
        <f t="shared" si="922"/>
        <v>142.69999999999999</v>
      </c>
      <c r="H972" s="24">
        <f t="shared" si="922"/>
        <v>142.69999999999999</v>
      </c>
      <c r="I972" s="24">
        <f t="shared" si="922"/>
        <v>-147.4</v>
      </c>
      <c r="J972" s="24">
        <f t="shared" si="922"/>
        <v>-36.9</v>
      </c>
      <c r="K972" s="24">
        <f t="shared" si="922"/>
        <v>-142.69999999999999</v>
      </c>
      <c r="L972" s="42">
        <f t="shared" si="910"/>
        <v>423.4</v>
      </c>
      <c r="M972" s="42">
        <f t="shared" si="911"/>
        <v>105.79999999999998</v>
      </c>
      <c r="N972" s="42">
        <f t="shared" si="912"/>
        <v>0</v>
      </c>
      <c r="O972" s="48">
        <f t="shared" si="922"/>
        <v>0</v>
      </c>
      <c r="P972" s="48">
        <f t="shared" si="922"/>
        <v>0</v>
      </c>
      <c r="Q972" s="48">
        <f t="shared" si="922"/>
        <v>0</v>
      </c>
      <c r="R972" s="45">
        <f t="shared" si="866"/>
        <v>423.4</v>
      </c>
      <c r="S972" s="45">
        <f t="shared" si="867"/>
        <v>105.79999999999998</v>
      </c>
      <c r="T972" s="45">
        <f t="shared" si="868"/>
        <v>0</v>
      </c>
      <c r="U972" s="48">
        <f t="shared" si="922"/>
        <v>0</v>
      </c>
    </row>
    <row r="973" spans="1:21" x14ac:dyDescent="0.25">
      <c r="A973" s="20" t="s">
        <v>431</v>
      </c>
      <c r="B973" s="20" t="s">
        <v>215</v>
      </c>
      <c r="C973" s="20"/>
      <c r="D973" s="20"/>
      <c r="E973" s="23" t="s">
        <v>749</v>
      </c>
      <c r="F973" s="24">
        <f>F974</f>
        <v>570.79999999999995</v>
      </c>
      <c r="G973" s="24">
        <f t="shared" si="922"/>
        <v>142.69999999999999</v>
      </c>
      <c r="H973" s="24">
        <f t="shared" si="922"/>
        <v>142.69999999999999</v>
      </c>
      <c r="I973" s="24">
        <f t="shared" si="922"/>
        <v>-147.4</v>
      </c>
      <c r="J973" s="24">
        <f t="shared" si="922"/>
        <v>-36.9</v>
      </c>
      <c r="K973" s="24">
        <f t="shared" si="922"/>
        <v>-142.69999999999999</v>
      </c>
      <c r="L973" s="42">
        <f t="shared" si="910"/>
        <v>423.4</v>
      </c>
      <c r="M973" s="42">
        <f t="shared" si="911"/>
        <v>105.79999999999998</v>
      </c>
      <c r="N973" s="42">
        <f t="shared" si="912"/>
        <v>0</v>
      </c>
      <c r="O973" s="48">
        <f t="shared" si="922"/>
        <v>0</v>
      </c>
      <c r="P973" s="48">
        <f t="shared" si="922"/>
        <v>0</v>
      </c>
      <c r="Q973" s="48">
        <f t="shared" si="922"/>
        <v>0</v>
      </c>
      <c r="R973" s="45">
        <f t="shared" si="866"/>
        <v>423.4</v>
      </c>
      <c r="S973" s="45">
        <f t="shared" si="867"/>
        <v>105.79999999999998</v>
      </c>
      <c r="T973" s="45">
        <f t="shared" si="868"/>
        <v>0</v>
      </c>
      <c r="U973" s="48">
        <f t="shared" si="922"/>
        <v>0</v>
      </c>
    </row>
    <row r="974" spans="1:21" x14ac:dyDescent="0.25">
      <c r="A974" s="20" t="s">
        <v>431</v>
      </c>
      <c r="B974" s="20" t="s">
        <v>215</v>
      </c>
      <c r="C974" s="20" t="s">
        <v>58</v>
      </c>
      <c r="D974" s="20" t="s">
        <v>73</v>
      </c>
      <c r="E974" s="23" t="s">
        <v>765</v>
      </c>
      <c r="F974" s="24">
        <v>570.79999999999995</v>
      </c>
      <c r="G974" s="24">
        <v>142.69999999999999</v>
      </c>
      <c r="H974" s="24">
        <v>142.69999999999999</v>
      </c>
      <c r="I974" s="24">
        <v>-147.4</v>
      </c>
      <c r="J974" s="24">
        <v>-36.9</v>
      </c>
      <c r="K974" s="24">
        <v>-142.69999999999999</v>
      </c>
      <c r="L974" s="42">
        <f t="shared" si="910"/>
        <v>423.4</v>
      </c>
      <c r="M974" s="42">
        <f t="shared" si="911"/>
        <v>105.79999999999998</v>
      </c>
      <c r="N974" s="42">
        <f t="shared" si="912"/>
        <v>0</v>
      </c>
      <c r="O974" s="48"/>
      <c r="P974" s="48"/>
      <c r="Q974" s="48"/>
      <c r="R974" s="45">
        <f t="shared" si="866"/>
        <v>423.4</v>
      </c>
      <c r="S974" s="45">
        <f t="shared" si="867"/>
        <v>105.79999999999998</v>
      </c>
      <c r="T974" s="45">
        <f t="shared" si="868"/>
        <v>0</v>
      </c>
      <c r="U974" s="48"/>
    </row>
    <row r="975" spans="1:21" ht="63" x14ac:dyDescent="0.25">
      <c r="A975" s="20" t="s">
        <v>829</v>
      </c>
      <c r="B975" s="20"/>
      <c r="C975" s="20"/>
      <c r="D975" s="20"/>
      <c r="E975" s="43" t="s">
        <v>832</v>
      </c>
      <c r="F975" s="24">
        <f>F976</f>
        <v>0</v>
      </c>
      <c r="G975" s="24">
        <f t="shared" ref="G975:K977" si="923">G976</f>
        <v>0</v>
      </c>
      <c r="H975" s="24">
        <f t="shared" si="923"/>
        <v>0</v>
      </c>
      <c r="I975" s="24">
        <f t="shared" si="923"/>
        <v>5911.29</v>
      </c>
      <c r="J975" s="24">
        <f t="shared" si="923"/>
        <v>0</v>
      </c>
      <c r="K975" s="24">
        <f t="shared" si="923"/>
        <v>0</v>
      </c>
      <c r="L975" s="42">
        <f t="shared" ref="L975:L978" si="924">F975+I975</f>
        <v>5911.29</v>
      </c>
      <c r="M975" s="42">
        <f t="shared" ref="M975:M978" si="925">G975+J975</f>
        <v>0</v>
      </c>
      <c r="N975" s="42">
        <f t="shared" ref="N975:N978" si="926">H975+K975</f>
        <v>0</v>
      </c>
      <c r="O975" s="48">
        <f t="shared" ref="O975:Q977" si="927">O976</f>
        <v>0</v>
      </c>
      <c r="P975" s="48">
        <f t="shared" si="927"/>
        <v>0</v>
      </c>
      <c r="Q975" s="48">
        <f t="shared" si="927"/>
        <v>0</v>
      </c>
      <c r="R975" s="45">
        <f t="shared" si="866"/>
        <v>5911.29</v>
      </c>
      <c r="S975" s="45">
        <f t="shared" si="867"/>
        <v>0</v>
      </c>
      <c r="T975" s="45">
        <f t="shared" si="868"/>
        <v>0</v>
      </c>
      <c r="U975" s="48">
        <f t="shared" ref="U975:U977" si="928">U976</f>
        <v>0</v>
      </c>
    </row>
    <row r="976" spans="1:21" ht="47.25" x14ac:dyDescent="0.25">
      <c r="A976" s="20" t="s">
        <v>829</v>
      </c>
      <c r="B976" s="20" t="s">
        <v>14</v>
      </c>
      <c r="C976" s="20"/>
      <c r="D976" s="20"/>
      <c r="E976" s="23" t="s">
        <v>740</v>
      </c>
      <c r="F976" s="24">
        <f>F977</f>
        <v>0</v>
      </c>
      <c r="G976" s="24">
        <f t="shared" si="923"/>
        <v>0</v>
      </c>
      <c r="H976" s="24">
        <f t="shared" si="923"/>
        <v>0</v>
      </c>
      <c r="I976" s="24">
        <f t="shared" si="923"/>
        <v>5911.29</v>
      </c>
      <c r="J976" s="24">
        <f t="shared" si="923"/>
        <v>0</v>
      </c>
      <c r="K976" s="24">
        <f t="shared" si="923"/>
        <v>0</v>
      </c>
      <c r="L976" s="42">
        <f t="shared" si="924"/>
        <v>5911.29</v>
      </c>
      <c r="M976" s="42">
        <f t="shared" si="925"/>
        <v>0</v>
      </c>
      <c r="N976" s="42">
        <f t="shared" si="926"/>
        <v>0</v>
      </c>
      <c r="O976" s="48">
        <f t="shared" si="927"/>
        <v>0</v>
      </c>
      <c r="P976" s="48">
        <f t="shared" si="927"/>
        <v>0</v>
      </c>
      <c r="Q976" s="48">
        <f t="shared" si="927"/>
        <v>0</v>
      </c>
      <c r="R976" s="45">
        <f t="shared" si="866"/>
        <v>5911.29</v>
      </c>
      <c r="S976" s="45">
        <f t="shared" si="867"/>
        <v>0</v>
      </c>
      <c r="T976" s="45">
        <f t="shared" si="868"/>
        <v>0</v>
      </c>
      <c r="U976" s="48">
        <f t="shared" si="928"/>
        <v>0</v>
      </c>
    </row>
    <row r="977" spans="1:21" x14ac:dyDescent="0.25">
      <c r="A977" s="20" t="s">
        <v>829</v>
      </c>
      <c r="B977" s="20" t="s">
        <v>330</v>
      </c>
      <c r="C977" s="20"/>
      <c r="D977" s="20"/>
      <c r="E977" s="23" t="s">
        <v>741</v>
      </c>
      <c r="F977" s="24">
        <f>F978</f>
        <v>0</v>
      </c>
      <c r="G977" s="24">
        <f t="shared" si="923"/>
        <v>0</v>
      </c>
      <c r="H977" s="24">
        <f t="shared" si="923"/>
        <v>0</v>
      </c>
      <c r="I977" s="24">
        <f t="shared" si="923"/>
        <v>5911.29</v>
      </c>
      <c r="J977" s="24">
        <f t="shared" si="923"/>
        <v>0</v>
      </c>
      <c r="K977" s="24">
        <f t="shared" si="923"/>
        <v>0</v>
      </c>
      <c r="L977" s="42">
        <f t="shared" si="924"/>
        <v>5911.29</v>
      </c>
      <c r="M977" s="42">
        <f t="shared" si="925"/>
        <v>0</v>
      </c>
      <c r="N977" s="42">
        <f t="shared" si="926"/>
        <v>0</v>
      </c>
      <c r="O977" s="48">
        <f t="shared" si="927"/>
        <v>0</v>
      </c>
      <c r="P977" s="48">
        <f t="shared" si="927"/>
        <v>0</v>
      </c>
      <c r="Q977" s="48">
        <f t="shared" si="927"/>
        <v>0</v>
      </c>
      <c r="R977" s="45">
        <f t="shared" si="866"/>
        <v>5911.29</v>
      </c>
      <c r="S977" s="45">
        <f t="shared" si="867"/>
        <v>0</v>
      </c>
      <c r="T977" s="45">
        <f t="shared" si="868"/>
        <v>0</v>
      </c>
      <c r="U977" s="48">
        <f t="shared" si="928"/>
        <v>0</v>
      </c>
    </row>
    <row r="978" spans="1:21" x14ac:dyDescent="0.25">
      <c r="A978" s="20" t="s">
        <v>829</v>
      </c>
      <c r="B978" s="20" t="s">
        <v>330</v>
      </c>
      <c r="C978" s="20" t="s">
        <v>58</v>
      </c>
      <c r="D978" s="20" t="s">
        <v>73</v>
      </c>
      <c r="E978" s="23" t="s">
        <v>765</v>
      </c>
      <c r="F978" s="24">
        <v>0</v>
      </c>
      <c r="G978" s="24">
        <v>0</v>
      </c>
      <c r="H978" s="24">
        <v>0</v>
      </c>
      <c r="I978" s="24">
        <v>5911.29</v>
      </c>
      <c r="J978" s="24"/>
      <c r="K978" s="24"/>
      <c r="L978" s="42">
        <f t="shared" si="924"/>
        <v>5911.29</v>
      </c>
      <c r="M978" s="42">
        <f t="shared" si="925"/>
        <v>0</v>
      </c>
      <c r="N978" s="42">
        <f t="shared" si="926"/>
        <v>0</v>
      </c>
      <c r="O978" s="48"/>
      <c r="P978" s="48"/>
      <c r="Q978" s="48"/>
      <c r="R978" s="45">
        <f t="shared" si="866"/>
        <v>5911.29</v>
      </c>
      <c r="S978" s="45">
        <f t="shared" si="867"/>
        <v>0</v>
      </c>
      <c r="T978" s="45">
        <f t="shared" si="868"/>
        <v>0</v>
      </c>
      <c r="U978" s="48"/>
    </row>
    <row r="979" spans="1:21" s="28" customFormat="1" ht="47.25" x14ac:dyDescent="0.25">
      <c r="A979" s="25" t="s">
        <v>202</v>
      </c>
      <c r="B979" s="25"/>
      <c r="C979" s="25"/>
      <c r="D979" s="25"/>
      <c r="E979" s="26" t="s">
        <v>586</v>
      </c>
      <c r="F979" s="27">
        <f>F980+F985+F992+F996+F1000+F1004</f>
        <v>12334.4</v>
      </c>
      <c r="G979" s="27">
        <f t="shared" ref="G979:K979" si="929">G980+G985+G992+G996+G1000+G1004</f>
        <v>13244.7</v>
      </c>
      <c r="H979" s="27">
        <f t="shared" si="929"/>
        <v>13245.8</v>
      </c>
      <c r="I979" s="27">
        <f t="shared" si="929"/>
        <v>0</v>
      </c>
      <c r="J979" s="27">
        <f t="shared" si="929"/>
        <v>0</v>
      </c>
      <c r="K979" s="27">
        <f t="shared" si="929"/>
        <v>0</v>
      </c>
      <c r="L979" s="42">
        <f t="shared" si="910"/>
        <v>12334.4</v>
      </c>
      <c r="M979" s="42">
        <f t="shared" si="911"/>
        <v>13244.7</v>
      </c>
      <c r="N979" s="42">
        <f t="shared" si="912"/>
        <v>13245.8</v>
      </c>
      <c r="O979" s="49">
        <f t="shared" ref="O979:P979" si="930">O980+O985+O992+O996+O1000+O1004</f>
        <v>0</v>
      </c>
      <c r="P979" s="49">
        <f t="shared" si="930"/>
        <v>0</v>
      </c>
      <c r="Q979" s="49">
        <f t="shared" ref="Q979" si="931">Q980+Q985+Q992+Q996+Q1000+Q1004</f>
        <v>0</v>
      </c>
      <c r="R979" s="55">
        <f t="shared" si="866"/>
        <v>12334.4</v>
      </c>
      <c r="S979" s="45">
        <f t="shared" si="867"/>
        <v>13244.7</v>
      </c>
      <c r="T979" s="45">
        <f t="shared" si="868"/>
        <v>13245.8</v>
      </c>
      <c r="U979" s="49">
        <f t="shared" ref="U979" si="932">U980+U985+U992+U996+U1000+U1004</f>
        <v>0</v>
      </c>
    </row>
    <row r="980" spans="1:21" ht="47.25" x14ac:dyDescent="0.25">
      <c r="A980" s="20" t="s">
        <v>323</v>
      </c>
      <c r="B980" s="20"/>
      <c r="C980" s="20"/>
      <c r="D980" s="20"/>
      <c r="E980" s="23" t="s">
        <v>822</v>
      </c>
      <c r="F980" s="24">
        <f>F981</f>
        <v>1570.1</v>
      </c>
      <c r="G980" s="24">
        <f t="shared" ref="G980:U981" si="933">G981</f>
        <v>1570.1</v>
      </c>
      <c r="H980" s="24">
        <f t="shared" si="933"/>
        <v>1570.1</v>
      </c>
      <c r="I980" s="24">
        <f t="shared" si="933"/>
        <v>0</v>
      </c>
      <c r="J980" s="24">
        <f t="shared" si="933"/>
        <v>0</v>
      </c>
      <c r="K980" s="24">
        <f t="shared" si="933"/>
        <v>0</v>
      </c>
      <c r="L980" s="42">
        <f t="shared" si="910"/>
        <v>1570.1</v>
      </c>
      <c r="M980" s="42">
        <f t="shared" si="911"/>
        <v>1570.1</v>
      </c>
      <c r="N980" s="42">
        <f t="shared" si="912"/>
        <v>1570.1</v>
      </c>
      <c r="O980" s="48">
        <f t="shared" si="933"/>
        <v>0</v>
      </c>
      <c r="P980" s="48">
        <f t="shared" si="933"/>
        <v>0</v>
      </c>
      <c r="Q980" s="48">
        <f t="shared" si="933"/>
        <v>0</v>
      </c>
      <c r="R980" s="45">
        <f t="shared" si="866"/>
        <v>1570.1</v>
      </c>
      <c r="S980" s="45">
        <f t="shared" si="867"/>
        <v>1570.1</v>
      </c>
      <c r="T980" s="45">
        <f t="shared" si="868"/>
        <v>1570.1</v>
      </c>
      <c r="U980" s="48">
        <f t="shared" si="933"/>
        <v>0</v>
      </c>
    </row>
    <row r="981" spans="1:21" ht="31.5" x14ac:dyDescent="0.25">
      <c r="A981" s="20" t="s">
        <v>323</v>
      </c>
      <c r="B981" s="20" t="s">
        <v>6</v>
      </c>
      <c r="C981" s="20"/>
      <c r="D981" s="20"/>
      <c r="E981" s="23" t="s">
        <v>733</v>
      </c>
      <c r="F981" s="24">
        <f>F982</f>
        <v>1570.1</v>
      </c>
      <c r="G981" s="24">
        <f t="shared" si="933"/>
        <v>1570.1</v>
      </c>
      <c r="H981" s="24">
        <f t="shared" si="933"/>
        <v>1570.1</v>
      </c>
      <c r="I981" s="24">
        <f t="shared" si="933"/>
        <v>0</v>
      </c>
      <c r="J981" s="24">
        <f t="shared" si="933"/>
        <v>0</v>
      </c>
      <c r="K981" s="24">
        <f t="shared" si="933"/>
        <v>0</v>
      </c>
      <c r="L981" s="42">
        <f t="shared" si="910"/>
        <v>1570.1</v>
      </c>
      <c r="M981" s="42">
        <f t="shared" si="911"/>
        <v>1570.1</v>
      </c>
      <c r="N981" s="42">
        <f t="shared" si="912"/>
        <v>1570.1</v>
      </c>
      <c r="O981" s="48">
        <f t="shared" si="933"/>
        <v>0</v>
      </c>
      <c r="P981" s="48">
        <f t="shared" si="933"/>
        <v>0</v>
      </c>
      <c r="Q981" s="48">
        <f t="shared" si="933"/>
        <v>0</v>
      </c>
      <c r="R981" s="45">
        <f t="shared" si="866"/>
        <v>1570.1</v>
      </c>
      <c r="S981" s="45">
        <f t="shared" si="867"/>
        <v>1570.1</v>
      </c>
      <c r="T981" s="45">
        <f t="shared" si="868"/>
        <v>1570.1</v>
      </c>
      <c r="U981" s="48">
        <f t="shared" si="933"/>
        <v>0</v>
      </c>
    </row>
    <row r="982" spans="1:21" ht="47.25" x14ac:dyDescent="0.25">
      <c r="A982" s="20" t="s">
        <v>323</v>
      </c>
      <c r="B982" s="20" t="s">
        <v>167</v>
      </c>
      <c r="C982" s="20"/>
      <c r="D982" s="20"/>
      <c r="E982" s="23" t="s">
        <v>734</v>
      </c>
      <c r="F982" s="24">
        <f>F983+F984</f>
        <v>1570.1</v>
      </c>
      <c r="G982" s="24">
        <f t="shared" ref="G982:K982" si="934">G983+G984</f>
        <v>1570.1</v>
      </c>
      <c r="H982" s="24">
        <f t="shared" si="934"/>
        <v>1570.1</v>
      </c>
      <c r="I982" s="24">
        <f t="shared" si="934"/>
        <v>0</v>
      </c>
      <c r="J982" s="24">
        <f t="shared" si="934"/>
        <v>0</v>
      </c>
      <c r="K982" s="24">
        <f t="shared" si="934"/>
        <v>0</v>
      </c>
      <c r="L982" s="42">
        <f t="shared" si="910"/>
        <v>1570.1</v>
      </c>
      <c r="M982" s="42">
        <f t="shared" si="911"/>
        <v>1570.1</v>
      </c>
      <c r="N982" s="42">
        <f t="shared" si="912"/>
        <v>1570.1</v>
      </c>
      <c r="O982" s="48">
        <f t="shared" ref="O982:P982" si="935">O983+O984</f>
        <v>0</v>
      </c>
      <c r="P982" s="48">
        <f t="shared" si="935"/>
        <v>0</v>
      </c>
      <c r="Q982" s="48">
        <f t="shared" ref="Q982" si="936">Q983+Q984</f>
        <v>0</v>
      </c>
      <c r="R982" s="45">
        <f t="shared" si="866"/>
        <v>1570.1</v>
      </c>
      <c r="S982" s="45">
        <f t="shared" si="867"/>
        <v>1570.1</v>
      </c>
      <c r="T982" s="45">
        <f t="shared" si="868"/>
        <v>1570.1</v>
      </c>
      <c r="U982" s="48">
        <f t="shared" ref="U982" si="937">U983+U984</f>
        <v>0</v>
      </c>
    </row>
    <row r="983" spans="1:21" ht="47.25" x14ac:dyDescent="0.25">
      <c r="A983" s="20" t="s">
        <v>323</v>
      </c>
      <c r="B983" s="20">
        <v>240</v>
      </c>
      <c r="C983" s="20" t="s">
        <v>57</v>
      </c>
      <c r="D983" s="20" t="s">
        <v>71</v>
      </c>
      <c r="E983" s="23" t="s">
        <v>758</v>
      </c>
      <c r="F983" s="24">
        <v>321</v>
      </c>
      <c r="G983" s="24">
        <v>321</v>
      </c>
      <c r="H983" s="24">
        <v>321</v>
      </c>
      <c r="I983" s="24"/>
      <c r="J983" s="24"/>
      <c r="K983" s="24"/>
      <c r="L983" s="42">
        <f t="shared" si="910"/>
        <v>321</v>
      </c>
      <c r="M983" s="42">
        <f t="shared" si="911"/>
        <v>321</v>
      </c>
      <c r="N983" s="42">
        <f t="shared" si="912"/>
        <v>321</v>
      </c>
      <c r="O983" s="48"/>
      <c r="P983" s="48"/>
      <c r="Q983" s="48"/>
      <c r="R983" s="45">
        <f t="shared" si="866"/>
        <v>321</v>
      </c>
      <c r="S983" s="45">
        <f t="shared" si="867"/>
        <v>321</v>
      </c>
      <c r="T983" s="45">
        <f t="shared" si="868"/>
        <v>321</v>
      </c>
      <c r="U983" s="48"/>
    </row>
    <row r="984" spans="1:21" ht="47.25" x14ac:dyDescent="0.25">
      <c r="A984" s="20" t="s">
        <v>323</v>
      </c>
      <c r="B984" s="20">
        <v>240</v>
      </c>
      <c r="C984" s="20" t="s">
        <v>57</v>
      </c>
      <c r="D984" s="20" t="s">
        <v>177</v>
      </c>
      <c r="E984" s="23" t="s">
        <v>759</v>
      </c>
      <c r="F984" s="24">
        <v>1249.0999999999999</v>
      </c>
      <c r="G984" s="24">
        <v>1249.0999999999999</v>
      </c>
      <c r="H984" s="24">
        <v>1249.0999999999999</v>
      </c>
      <c r="I984" s="24"/>
      <c r="J984" s="24"/>
      <c r="K984" s="24"/>
      <c r="L984" s="42">
        <f t="shared" si="910"/>
        <v>1249.0999999999999</v>
      </c>
      <c r="M984" s="42">
        <f t="shared" si="911"/>
        <v>1249.0999999999999</v>
      </c>
      <c r="N984" s="42">
        <f t="shared" si="912"/>
        <v>1249.0999999999999</v>
      </c>
      <c r="O984" s="48"/>
      <c r="P984" s="48"/>
      <c r="Q984" s="48"/>
      <c r="R984" s="45">
        <f t="shared" si="866"/>
        <v>1249.0999999999999</v>
      </c>
      <c r="S984" s="45">
        <f t="shared" si="867"/>
        <v>1249.0999999999999</v>
      </c>
      <c r="T984" s="45">
        <f t="shared" si="868"/>
        <v>1249.0999999999999</v>
      </c>
      <c r="U984" s="48"/>
    </row>
    <row r="985" spans="1:21" ht="31.5" x14ac:dyDescent="0.25">
      <c r="A985" s="20" t="s">
        <v>178</v>
      </c>
      <c r="B985" s="20"/>
      <c r="C985" s="20"/>
      <c r="D985" s="20"/>
      <c r="E985" s="23" t="s">
        <v>587</v>
      </c>
      <c r="F985" s="24">
        <f>F986+F989</f>
        <v>2377.1</v>
      </c>
      <c r="G985" s="24">
        <f t="shared" ref="G985:K985" si="938">G986+G989</f>
        <v>2794.2999999999997</v>
      </c>
      <c r="H985" s="24">
        <f t="shared" si="938"/>
        <v>2719.7999999999997</v>
      </c>
      <c r="I985" s="24">
        <f t="shared" si="938"/>
        <v>0</v>
      </c>
      <c r="J985" s="24">
        <f t="shared" si="938"/>
        <v>0</v>
      </c>
      <c r="K985" s="24">
        <f t="shared" si="938"/>
        <v>0</v>
      </c>
      <c r="L985" s="42">
        <f t="shared" si="910"/>
        <v>2377.1</v>
      </c>
      <c r="M985" s="42">
        <f t="shared" si="911"/>
        <v>2794.2999999999997</v>
      </c>
      <c r="N985" s="42">
        <f t="shared" si="912"/>
        <v>2719.7999999999997</v>
      </c>
      <c r="O985" s="48">
        <f t="shared" ref="O985:P985" si="939">O986+O989</f>
        <v>0</v>
      </c>
      <c r="P985" s="48">
        <f t="shared" si="939"/>
        <v>0</v>
      </c>
      <c r="Q985" s="48">
        <f t="shared" ref="Q985" si="940">Q986+Q989</f>
        <v>0</v>
      </c>
      <c r="R985" s="45">
        <f t="shared" si="866"/>
        <v>2377.1</v>
      </c>
      <c r="S985" s="45">
        <f t="shared" si="867"/>
        <v>2794.2999999999997</v>
      </c>
      <c r="T985" s="45">
        <f t="shared" si="868"/>
        <v>2719.7999999999997</v>
      </c>
      <c r="U985" s="48">
        <f t="shared" ref="U985" si="941">U986+U989</f>
        <v>0</v>
      </c>
    </row>
    <row r="986" spans="1:21" ht="31.5" x14ac:dyDescent="0.25">
      <c r="A986" s="20" t="s">
        <v>178</v>
      </c>
      <c r="B986" s="20" t="s">
        <v>6</v>
      </c>
      <c r="C986" s="20"/>
      <c r="D986" s="20"/>
      <c r="E986" s="23" t="s">
        <v>733</v>
      </c>
      <c r="F986" s="24">
        <f>F987</f>
        <v>2220.5</v>
      </c>
      <c r="G986" s="24">
        <f t="shared" ref="G986:U987" si="942">G987</f>
        <v>2637.7</v>
      </c>
      <c r="H986" s="24">
        <f t="shared" si="942"/>
        <v>2563.1999999999998</v>
      </c>
      <c r="I986" s="24">
        <f t="shared" si="942"/>
        <v>0</v>
      </c>
      <c r="J986" s="24">
        <f t="shared" si="942"/>
        <v>0</v>
      </c>
      <c r="K986" s="24">
        <f t="shared" si="942"/>
        <v>0</v>
      </c>
      <c r="L986" s="42">
        <f t="shared" si="910"/>
        <v>2220.5</v>
      </c>
      <c r="M986" s="42">
        <f t="shared" si="911"/>
        <v>2637.7</v>
      </c>
      <c r="N986" s="42">
        <f t="shared" si="912"/>
        <v>2563.1999999999998</v>
      </c>
      <c r="O986" s="48">
        <f t="shared" si="942"/>
        <v>0</v>
      </c>
      <c r="P986" s="48">
        <f t="shared" si="942"/>
        <v>0</v>
      </c>
      <c r="Q986" s="48">
        <f t="shared" si="942"/>
        <v>0</v>
      </c>
      <c r="R986" s="45">
        <f t="shared" si="866"/>
        <v>2220.5</v>
      </c>
      <c r="S986" s="45">
        <f t="shared" si="867"/>
        <v>2637.7</v>
      </c>
      <c r="T986" s="45">
        <f t="shared" si="868"/>
        <v>2563.1999999999998</v>
      </c>
      <c r="U986" s="48">
        <f t="shared" si="942"/>
        <v>0</v>
      </c>
    </row>
    <row r="987" spans="1:21" ht="47.25" x14ac:dyDescent="0.25">
      <c r="A987" s="20" t="s">
        <v>178</v>
      </c>
      <c r="B987" s="20" t="s">
        <v>167</v>
      </c>
      <c r="C987" s="20"/>
      <c r="D987" s="20"/>
      <c r="E987" s="23" t="s">
        <v>734</v>
      </c>
      <c r="F987" s="24">
        <f>F988</f>
        <v>2220.5</v>
      </c>
      <c r="G987" s="24">
        <f t="shared" si="942"/>
        <v>2637.7</v>
      </c>
      <c r="H987" s="24">
        <f t="shared" si="942"/>
        <v>2563.1999999999998</v>
      </c>
      <c r="I987" s="24">
        <f t="shared" si="942"/>
        <v>0</v>
      </c>
      <c r="J987" s="24">
        <f t="shared" si="942"/>
        <v>0</v>
      </c>
      <c r="K987" s="24">
        <f t="shared" si="942"/>
        <v>0</v>
      </c>
      <c r="L987" s="42">
        <f t="shared" si="910"/>
        <v>2220.5</v>
      </c>
      <c r="M987" s="42">
        <f t="shared" si="911"/>
        <v>2637.7</v>
      </c>
      <c r="N987" s="42">
        <f t="shared" si="912"/>
        <v>2563.1999999999998</v>
      </c>
      <c r="O987" s="48">
        <f t="shared" si="942"/>
        <v>0</v>
      </c>
      <c r="P987" s="48">
        <f t="shared" si="942"/>
        <v>0</v>
      </c>
      <c r="Q987" s="48">
        <f t="shared" si="942"/>
        <v>0</v>
      </c>
      <c r="R987" s="45">
        <f t="shared" si="866"/>
        <v>2220.5</v>
      </c>
      <c r="S987" s="45">
        <f t="shared" si="867"/>
        <v>2637.7</v>
      </c>
      <c r="T987" s="45">
        <f t="shared" si="868"/>
        <v>2563.1999999999998</v>
      </c>
      <c r="U987" s="48">
        <f t="shared" si="942"/>
        <v>0</v>
      </c>
    </row>
    <row r="988" spans="1:21" ht="47.25" x14ac:dyDescent="0.25">
      <c r="A988" s="20" t="s">
        <v>178</v>
      </c>
      <c r="B988" s="20">
        <v>240</v>
      </c>
      <c r="C988" s="20" t="s">
        <v>57</v>
      </c>
      <c r="D988" s="20" t="s">
        <v>177</v>
      </c>
      <c r="E988" s="23" t="s">
        <v>759</v>
      </c>
      <c r="F988" s="24">
        <v>2220.5</v>
      </c>
      <c r="G988" s="24">
        <v>2637.7</v>
      </c>
      <c r="H988" s="24">
        <v>2563.1999999999998</v>
      </c>
      <c r="I988" s="24"/>
      <c r="J988" s="24"/>
      <c r="K988" s="24"/>
      <c r="L988" s="42">
        <f t="shared" si="910"/>
        <v>2220.5</v>
      </c>
      <c r="M988" s="42">
        <f t="shared" si="911"/>
        <v>2637.7</v>
      </c>
      <c r="N988" s="42">
        <f t="shared" si="912"/>
        <v>2563.1999999999998</v>
      </c>
      <c r="O988" s="48"/>
      <c r="P988" s="48"/>
      <c r="Q988" s="48"/>
      <c r="R988" s="45">
        <f t="shared" ref="R988:R1051" si="943">L988+O988</f>
        <v>2220.5</v>
      </c>
      <c r="S988" s="45">
        <f t="shared" ref="S988:S1051" si="944">M988+P988</f>
        <v>2637.7</v>
      </c>
      <c r="T988" s="45">
        <f t="shared" ref="T988:T1051" si="945">N988+Q988</f>
        <v>2563.1999999999998</v>
      </c>
      <c r="U988" s="48"/>
    </row>
    <row r="989" spans="1:21" x14ac:dyDescent="0.25">
      <c r="A989" s="20" t="s">
        <v>178</v>
      </c>
      <c r="B989" s="20" t="s">
        <v>7</v>
      </c>
      <c r="C989" s="20"/>
      <c r="D989" s="20"/>
      <c r="E989" s="23" t="s">
        <v>746</v>
      </c>
      <c r="F989" s="24">
        <f>F990</f>
        <v>156.6</v>
      </c>
      <c r="G989" s="24">
        <f t="shared" ref="G989:U990" si="946">G990</f>
        <v>156.6</v>
      </c>
      <c r="H989" s="24">
        <f t="shared" si="946"/>
        <v>156.6</v>
      </c>
      <c r="I989" s="24">
        <f t="shared" si="946"/>
        <v>0</v>
      </c>
      <c r="J989" s="24">
        <f t="shared" si="946"/>
        <v>0</v>
      </c>
      <c r="K989" s="24">
        <f t="shared" si="946"/>
        <v>0</v>
      </c>
      <c r="L989" s="42">
        <f t="shared" si="910"/>
        <v>156.6</v>
      </c>
      <c r="M989" s="42">
        <f t="shared" si="911"/>
        <v>156.6</v>
      </c>
      <c r="N989" s="42">
        <f t="shared" si="912"/>
        <v>156.6</v>
      </c>
      <c r="O989" s="48">
        <f t="shared" si="946"/>
        <v>0</v>
      </c>
      <c r="P989" s="48">
        <f t="shared" si="946"/>
        <v>0</v>
      </c>
      <c r="Q989" s="48">
        <f t="shared" si="946"/>
        <v>0</v>
      </c>
      <c r="R989" s="45">
        <f t="shared" si="943"/>
        <v>156.6</v>
      </c>
      <c r="S989" s="45">
        <f t="shared" si="944"/>
        <v>156.6</v>
      </c>
      <c r="T989" s="45">
        <f t="shared" si="945"/>
        <v>156.6</v>
      </c>
      <c r="U989" s="48">
        <f t="shared" si="946"/>
        <v>0</v>
      </c>
    </row>
    <row r="990" spans="1:21" x14ac:dyDescent="0.25">
      <c r="A990" s="20" t="s">
        <v>178</v>
      </c>
      <c r="B990" s="20" t="s">
        <v>215</v>
      </c>
      <c r="C990" s="20"/>
      <c r="D990" s="20"/>
      <c r="E990" s="23" t="s">
        <v>749</v>
      </c>
      <c r="F990" s="24">
        <f>F991</f>
        <v>156.6</v>
      </c>
      <c r="G990" s="24">
        <f t="shared" si="946"/>
        <v>156.6</v>
      </c>
      <c r="H990" s="24">
        <f t="shared" si="946"/>
        <v>156.6</v>
      </c>
      <c r="I990" s="24">
        <f t="shared" si="946"/>
        <v>0</v>
      </c>
      <c r="J990" s="24">
        <f t="shared" si="946"/>
        <v>0</v>
      </c>
      <c r="K990" s="24">
        <f t="shared" si="946"/>
        <v>0</v>
      </c>
      <c r="L990" s="42">
        <f t="shared" si="910"/>
        <v>156.6</v>
      </c>
      <c r="M990" s="42">
        <f t="shared" si="911"/>
        <v>156.6</v>
      </c>
      <c r="N990" s="42">
        <f t="shared" si="912"/>
        <v>156.6</v>
      </c>
      <c r="O990" s="48">
        <f t="shared" si="946"/>
        <v>0</v>
      </c>
      <c r="P990" s="48">
        <f t="shared" si="946"/>
        <v>0</v>
      </c>
      <c r="Q990" s="48">
        <f t="shared" si="946"/>
        <v>0</v>
      </c>
      <c r="R990" s="45">
        <f t="shared" si="943"/>
        <v>156.6</v>
      </c>
      <c r="S990" s="45">
        <f t="shared" si="944"/>
        <v>156.6</v>
      </c>
      <c r="T990" s="45">
        <f t="shared" si="945"/>
        <v>156.6</v>
      </c>
      <c r="U990" s="48">
        <f t="shared" si="946"/>
        <v>0</v>
      </c>
    </row>
    <row r="991" spans="1:21" ht="47.25" x14ac:dyDescent="0.25">
      <c r="A991" s="20" t="s">
        <v>178</v>
      </c>
      <c r="B991" s="20">
        <v>850</v>
      </c>
      <c r="C991" s="20" t="s">
        <v>57</v>
      </c>
      <c r="D991" s="20" t="s">
        <v>177</v>
      </c>
      <c r="E991" s="23" t="s">
        <v>759</v>
      </c>
      <c r="F991" s="24">
        <v>156.6</v>
      </c>
      <c r="G991" s="24">
        <v>156.6</v>
      </c>
      <c r="H991" s="24">
        <v>156.6</v>
      </c>
      <c r="I991" s="24"/>
      <c r="J991" s="24"/>
      <c r="K991" s="24"/>
      <c r="L991" s="42">
        <f t="shared" si="910"/>
        <v>156.6</v>
      </c>
      <c r="M991" s="42">
        <f t="shared" si="911"/>
        <v>156.6</v>
      </c>
      <c r="N991" s="42">
        <f t="shared" si="912"/>
        <v>156.6</v>
      </c>
      <c r="O991" s="48"/>
      <c r="P991" s="48"/>
      <c r="Q991" s="48"/>
      <c r="R991" s="45">
        <f t="shared" si="943"/>
        <v>156.6</v>
      </c>
      <c r="S991" s="45">
        <f t="shared" si="944"/>
        <v>156.6</v>
      </c>
      <c r="T991" s="45">
        <f t="shared" si="945"/>
        <v>156.6</v>
      </c>
      <c r="U991" s="48"/>
    </row>
    <row r="992" spans="1:21" ht="94.5" x14ac:dyDescent="0.25">
      <c r="A992" s="20" t="s">
        <v>326</v>
      </c>
      <c r="B992" s="20"/>
      <c r="C992" s="20"/>
      <c r="D992" s="20"/>
      <c r="E992" s="23" t="s">
        <v>588</v>
      </c>
      <c r="F992" s="24">
        <f>F993</f>
        <v>80.8</v>
      </c>
      <c r="G992" s="24">
        <f t="shared" ref="G992:U994" si="947">G993</f>
        <v>85.8</v>
      </c>
      <c r="H992" s="24">
        <f t="shared" si="947"/>
        <v>85.8</v>
      </c>
      <c r="I992" s="24">
        <f t="shared" si="947"/>
        <v>0</v>
      </c>
      <c r="J992" s="24">
        <f t="shared" si="947"/>
        <v>0</v>
      </c>
      <c r="K992" s="24">
        <f t="shared" si="947"/>
        <v>0</v>
      </c>
      <c r="L992" s="42">
        <f t="shared" si="910"/>
        <v>80.8</v>
      </c>
      <c r="M992" s="42">
        <f t="shared" si="911"/>
        <v>85.8</v>
      </c>
      <c r="N992" s="42">
        <f t="shared" si="912"/>
        <v>85.8</v>
      </c>
      <c r="O992" s="48">
        <f t="shared" si="947"/>
        <v>0</v>
      </c>
      <c r="P992" s="48">
        <f t="shared" si="947"/>
        <v>0</v>
      </c>
      <c r="Q992" s="48">
        <f t="shared" si="947"/>
        <v>0</v>
      </c>
      <c r="R992" s="45">
        <f t="shared" si="943"/>
        <v>80.8</v>
      </c>
      <c r="S992" s="45">
        <f t="shared" si="944"/>
        <v>85.8</v>
      </c>
      <c r="T992" s="45">
        <f t="shared" si="945"/>
        <v>85.8</v>
      </c>
      <c r="U992" s="48">
        <f t="shared" si="947"/>
        <v>0</v>
      </c>
    </row>
    <row r="993" spans="1:22" ht="31.5" x14ac:dyDescent="0.25">
      <c r="A993" s="20" t="s">
        <v>326</v>
      </c>
      <c r="B993" s="20" t="s">
        <v>6</v>
      </c>
      <c r="C993" s="20"/>
      <c r="D993" s="20"/>
      <c r="E993" s="23" t="s">
        <v>733</v>
      </c>
      <c r="F993" s="24">
        <f>F994</f>
        <v>80.8</v>
      </c>
      <c r="G993" s="24">
        <f t="shared" si="947"/>
        <v>85.8</v>
      </c>
      <c r="H993" s="24">
        <f t="shared" si="947"/>
        <v>85.8</v>
      </c>
      <c r="I993" s="24">
        <f t="shared" si="947"/>
        <v>0</v>
      </c>
      <c r="J993" s="24">
        <f t="shared" si="947"/>
        <v>0</v>
      </c>
      <c r="K993" s="24">
        <f t="shared" si="947"/>
        <v>0</v>
      </c>
      <c r="L993" s="42">
        <f t="shared" si="910"/>
        <v>80.8</v>
      </c>
      <c r="M993" s="42">
        <f t="shared" si="911"/>
        <v>85.8</v>
      </c>
      <c r="N993" s="42">
        <f t="shared" si="912"/>
        <v>85.8</v>
      </c>
      <c r="O993" s="48">
        <f t="shared" si="947"/>
        <v>0</v>
      </c>
      <c r="P993" s="48">
        <f t="shared" si="947"/>
        <v>0</v>
      </c>
      <c r="Q993" s="48">
        <f t="shared" si="947"/>
        <v>0</v>
      </c>
      <c r="R993" s="45">
        <f t="shared" si="943"/>
        <v>80.8</v>
      </c>
      <c r="S993" s="45">
        <f t="shared" si="944"/>
        <v>85.8</v>
      </c>
      <c r="T993" s="45">
        <f t="shared" si="945"/>
        <v>85.8</v>
      </c>
      <c r="U993" s="48">
        <f t="shared" si="947"/>
        <v>0</v>
      </c>
    </row>
    <row r="994" spans="1:22" ht="47.25" x14ac:dyDescent="0.25">
      <c r="A994" s="20" t="s">
        <v>326</v>
      </c>
      <c r="B994" s="20" t="s">
        <v>167</v>
      </c>
      <c r="C994" s="20"/>
      <c r="D994" s="20"/>
      <c r="E994" s="23" t="s">
        <v>734</v>
      </c>
      <c r="F994" s="24">
        <f>F995</f>
        <v>80.8</v>
      </c>
      <c r="G994" s="24">
        <f t="shared" si="947"/>
        <v>85.8</v>
      </c>
      <c r="H994" s="24">
        <f t="shared" si="947"/>
        <v>85.8</v>
      </c>
      <c r="I994" s="24">
        <f t="shared" si="947"/>
        <v>0</v>
      </c>
      <c r="J994" s="24">
        <f t="shared" si="947"/>
        <v>0</v>
      </c>
      <c r="K994" s="24">
        <f t="shared" si="947"/>
        <v>0</v>
      </c>
      <c r="L994" s="42">
        <f t="shared" si="910"/>
        <v>80.8</v>
      </c>
      <c r="M994" s="42">
        <f t="shared" si="911"/>
        <v>85.8</v>
      </c>
      <c r="N994" s="42">
        <f t="shared" si="912"/>
        <v>85.8</v>
      </c>
      <c r="O994" s="48">
        <f t="shared" si="947"/>
        <v>0</v>
      </c>
      <c r="P994" s="48">
        <f t="shared" si="947"/>
        <v>0</v>
      </c>
      <c r="Q994" s="48">
        <f t="shared" si="947"/>
        <v>0</v>
      </c>
      <c r="R994" s="45">
        <f t="shared" si="943"/>
        <v>80.8</v>
      </c>
      <c r="S994" s="45">
        <f t="shared" si="944"/>
        <v>85.8</v>
      </c>
      <c r="T994" s="45">
        <f t="shared" si="945"/>
        <v>85.8</v>
      </c>
      <c r="U994" s="48">
        <f t="shared" si="947"/>
        <v>0</v>
      </c>
    </row>
    <row r="995" spans="1:22" ht="47.25" x14ac:dyDescent="0.25">
      <c r="A995" s="20" t="s">
        <v>326</v>
      </c>
      <c r="B995" s="20">
        <v>240</v>
      </c>
      <c r="C995" s="20" t="s">
        <v>57</v>
      </c>
      <c r="D995" s="20" t="s">
        <v>177</v>
      </c>
      <c r="E995" s="23" t="s">
        <v>759</v>
      </c>
      <c r="F995" s="24">
        <v>80.8</v>
      </c>
      <c r="G995" s="24">
        <v>85.8</v>
      </c>
      <c r="H995" s="24">
        <v>85.8</v>
      </c>
      <c r="I995" s="24"/>
      <c r="J995" s="24"/>
      <c r="K995" s="24"/>
      <c r="L995" s="42">
        <f t="shared" si="910"/>
        <v>80.8</v>
      </c>
      <c r="M995" s="42">
        <f t="shared" si="911"/>
        <v>85.8</v>
      </c>
      <c r="N995" s="42">
        <f t="shared" si="912"/>
        <v>85.8</v>
      </c>
      <c r="O995" s="48"/>
      <c r="P995" s="48"/>
      <c r="Q995" s="48"/>
      <c r="R995" s="45">
        <f t="shared" si="943"/>
        <v>80.8</v>
      </c>
      <c r="S995" s="45">
        <f t="shared" si="944"/>
        <v>85.8</v>
      </c>
      <c r="T995" s="45">
        <f t="shared" si="945"/>
        <v>85.8</v>
      </c>
      <c r="U995" s="48"/>
    </row>
    <row r="996" spans="1:22" ht="110.25" x14ac:dyDescent="0.25">
      <c r="A996" s="20" t="s">
        <v>327</v>
      </c>
      <c r="B996" s="20"/>
      <c r="C996" s="20"/>
      <c r="D996" s="20"/>
      <c r="E996" s="23" t="s">
        <v>589</v>
      </c>
      <c r="F996" s="24">
        <f>F997</f>
        <v>150</v>
      </c>
      <c r="G996" s="24">
        <f t="shared" ref="G996:U998" si="948">G997</f>
        <v>150</v>
      </c>
      <c r="H996" s="24">
        <f t="shared" si="948"/>
        <v>150</v>
      </c>
      <c r="I996" s="24">
        <f t="shared" si="948"/>
        <v>0</v>
      </c>
      <c r="J996" s="24">
        <f t="shared" si="948"/>
        <v>0</v>
      </c>
      <c r="K996" s="24">
        <f t="shared" si="948"/>
        <v>0</v>
      </c>
      <c r="L996" s="42">
        <f t="shared" si="910"/>
        <v>150</v>
      </c>
      <c r="M996" s="42">
        <f t="shared" si="911"/>
        <v>150</v>
      </c>
      <c r="N996" s="42">
        <f t="shared" si="912"/>
        <v>150</v>
      </c>
      <c r="O996" s="48">
        <f t="shared" si="948"/>
        <v>0</v>
      </c>
      <c r="P996" s="48">
        <f t="shared" si="948"/>
        <v>0</v>
      </c>
      <c r="Q996" s="48">
        <f t="shared" si="948"/>
        <v>0</v>
      </c>
      <c r="R996" s="45">
        <f t="shared" si="943"/>
        <v>150</v>
      </c>
      <c r="S996" s="45">
        <f t="shared" si="944"/>
        <v>150</v>
      </c>
      <c r="T996" s="45">
        <f t="shared" si="945"/>
        <v>150</v>
      </c>
      <c r="U996" s="48">
        <f t="shared" si="948"/>
        <v>0</v>
      </c>
    </row>
    <row r="997" spans="1:22" ht="47.25" x14ac:dyDescent="0.25">
      <c r="A997" s="20" t="s">
        <v>327</v>
      </c>
      <c r="B997" s="20" t="s">
        <v>55</v>
      </c>
      <c r="C997" s="20"/>
      <c r="D997" s="20"/>
      <c r="E997" s="39" t="s">
        <v>742</v>
      </c>
      <c r="F997" s="24">
        <f>F998</f>
        <v>150</v>
      </c>
      <c r="G997" s="24">
        <f t="shared" si="948"/>
        <v>150</v>
      </c>
      <c r="H997" s="24">
        <f t="shared" si="948"/>
        <v>150</v>
      </c>
      <c r="I997" s="24">
        <f t="shared" si="948"/>
        <v>0</v>
      </c>
      <c r="J997" s="24">
        <f t="shared" si="948"/>
        <v>0</v>
      </c>
      <c r="K997" s="24">
        <f t="shared" si="948"/>
        <v>0</v>
      </c>
      <c r="L997" s="42">
        <f t="shared" si="910"/>
        <v>150</v>
      </c>
      <c r="M997" s="42">
        <f t="shared" si="911"/>
        <v>150</v>
      </c>
      <c r="N997" s="42">
        <f t="shared" si="912"/>
        <v>150</v>
      </c>
      <c r="O997" s="48">
        <f t="shared" si="948"/>
        <v>0</v>
      </c>
      <c r="P997" s="48">
        <f t="shared" si="948"/>
        <v>0</v>
      </c>
      <c r="Q997" s="48">
        <f t="shared" si="948"/>
        <v>0</v>
      </c>
      <c r="R997" s="45">
        <f t="shared" si="943"/>
        <v>150</v>
      </c>
      <c r="S997" s="45">
        <f t="shared" si="944"/>
        <v>150</v>
      </c>
      <c r="T997" s="45">
        <f t="shared" si="945"/>
        <v>150</v>
      </c>
      <c r="U997" s="48">
        <f t="shared" si="948"/>
        <v>0</v>
      </c>
    </row>
    <row r="998" spans="1:22" ht="47.25" x14ac:dyDescent="0.25">
      <c r="A998" s="20" t="s">
        <v>327</v>
      </c>
      <c r="B998" s="20" t="s">
        <v>216</v>
      </c>
      <c r="C998" s="20"/>
      <c r="D998" s="20"/>
      <c r="E998" s="23" t="s">
        <v>745</v>
      </c>
      <c r="F998" s="24">
        <f>F999</f>
        <v>150</v>
      </c>
      <c r="G998" s="24">
        <f t="shared" si="948"/>
        <v>150</v>
      </c>
      <c r="H998" s="24">
        <f t="shared" si="948"/>
        <v>150</v>
      </c>
      <c r="I998" s="24">
        <f t="shared" si="948"/>
        <v>0</v>
      </c>
      <c r="J998" s="24">
        <f t="shared" si="948"/>
        <v>0</v>
      </c>
      <c r="K998" s="24">
        <f t="shared" si="948"/>
        <v>0</v>
      </c>
      <c r="L998" s="42">
        <f t="shared" si="910"/>
        <v>150</v>
      </c>
      <c r="M998" s="42">
        <f t="shared" si="911"/>
        <v>150</v>
      </c>
      <c r="N998" s="42">
        <f t="shared" si="912"/>
        <v>150</v>
      </c>
      <c r="O998" s="48">
        <f t="shared" si="948"/>
        <v>0</v>
      </c>
      <c r="P998" s="48">
        <f t="shared" si="948"/>
        <v>0</v>
      </c>
      <c r="Q998" s="48">
        <f t="shared" si="948"/>
        <v>0</v>
      </c>
      <c r="R998" s="45">
        <f t="shared" si="943"/>
        <v>150</v>
      </c>
      <c r="S998" s="45">
        <f t="shared" si="944"/>
        <v>150</v>
      </c>
      <c r="T998" s="45">
        <f t="shared" si="945"/>
        <v>150</v>
      </c>
      <c r="U998" s="48">
        <f t="shared" si="948"/>
        <v>0</v>
      </c>
    </row>
    <row r="999" spans="1:22" ht="47.25" x14ac:dyDescent="0.25">
      <c r="A999" s="20" t="s">
        <v>327</v>
      </c>
      <c r="B999" s="20">
        <v>630</v>
      </c>
      <c r="C999" s="20" t="s">
        <v>57</v>
      </c>
      <c r="D999" s="20" t="s">
        <v>177</v>
      </c>
      <c r="E999" s="23" t="s">
        <v>759</v>
      </c>
      <c r="F999" s="24">
        <v>150</v>
      </c>
      <c r="G999" s="24">
        <v>150</v>
      </c>
      <c r="H999" s="24">
        <v>150</v>
      </c>
      <c r="I999" s="24"/>
      <c r="J999" s="24"/>
      <c r="K999" s="24"/>
      <c r="L999" s="42">
        <f t="shared" si="910"/>
        <v>150</v>
      </c>
      <c r="M999" s="42">
        <f t="shared" si="911"/>
        <v>150</v>
      </c>
      <c r="N999" s="42">
        <f t="shared" si="912"/>
        <v>150</v>
      </c>
      <c r="O999" s="48"/>
      <c r="P999" s="48"/>
      <c r="Q999" s="48"/>
      <c r="R999" s="45">
        <f t="shared" si="943"/>
        <v>150</v>
      </c>
      <c r="S999" s="45">
        <f t="shared" si="944"/>
        <v>150</v>
      </c>
      <c r="T999" s="45">
        <f t="shared" si="945"/>
        <v>150</v>
      </c>
      <c r="U999" s="48"/>
    </row>
    <row r="1000" spans="1:22" ht="94.5" x14ac:dyDescent="0.25">
      <c r="A1000" s="20" t="s">
        <v>328</v>
      </c>
      <c r="B1000" s="20"/>
      <c r="C1000" s="20"/>
      <c r="D1000" s="20"/>
      <c r="E1000" s="23" t="s">
        <v>590</v>
      </c>
      <c r="F1000" s="24">
        <f>F1001</f>
        <v>600</v>
      </c>
      <c r="G1000" s="24">
        <f t="shared" ref="G1000:U1002" si="949">G1001</f>
        <v>600</v>
      </c>
      <c r="H1000" s="24">
        <f t="shared" si="949"/>
        <v>600</v>
      </c>
      <c r="I1000" s="24">
        <f t="shared" si="949"/>
        <v>0</v>
      </c>
      <c r="J1000" s="24">
        <f t="shared" si="949"/>
        <v>0</v>
      </c>
      <c r="K1000" s="24">
        <f t="shared" si="949"/>
        <v>0</v>
      </c>
      <c r="L1000" s="42">
        <f t="shared" si="910"/>
        <v>600</v>
      </c>
      <c r="M1000" s="42">
        <f t="shared" si="911"/>
        <v>600</v>
      </c>
      <c r="N1000" s="42">
        <f t="shared" si="912"/>
        <v>600</v>
      </c>
      <c r="O1000" s="48">
        <f t="shared" si="949"/>
        <v>0</v>
      </c>
      <c r="P1000" s="48">
        <f t="shared" si="949"/>
        <v>0</v>
      </c>
      <c r="Q1000" s="48">
        <f t="shared" si="949"/>
        <v>0</v>
      </c>
      <c r="R1000" s="45">
        <f t="shared" si="943"/>
        <v>600</v>
      </c>
      <c r="S1000" s="45">
        <f t="shared" si="944"/>
        <v>600</v>
      </c>
      <c r="T1000" s="45">
        <f t="shared" si="945"/>
        <v>600</v>
      </c>
      <c r="U1000" s="48">
        <f t="shared" si="949"/>
        <v>0</v>
      </c>
    </row>
    <row r="1001" spans="1:22" ht="47.25" x14ac:dyDescent="0.25">
      <c r="A1001" s="20" t="s">
        <v>328</v>
      </c>
      <c r="B1001" s="20" t="s">
        <v>55</v>
      </c>
      <c r="C1001" s="20"/>
      <c r="D1001" s="20"/>
      <c r="E1001" s="39" t="s">
        <v>742</v>
      </c>
      <c r="F1001" s="24">
        <f>F1002</f>
        <v>600</v>
      </c>
      <c r="G1001" s="24">
        <f t="shared" si="949"/>
        <v>600</v>
      </c>
      <c r="H1001" s="24">
        <f t="shared" si="949"/>
        <v>600</v>
      </c>
      <c r="I1001" s="24">
        <f t="shared" si="949"/>
        <v>0</v>
      </c>
      <c r="J1001" s="24">
        <f t="shared" si="949"/>
        <v>0</v>
      </c>
      <c r="K1001" s="24">
        <f t="shared" si="949"/>
        <v>0</v>
      </c>
      <c r="L1001" s="42">
        <f t="shared" si="910"/>
        <v>600</v>
      </c>
      <c r="M1001" s="42">
        <f t="shared" si="911"/>
        <v>600</v>
      </c>
      <c r="N1001" s="42">
        <f t="shared" si="912"/>
        <v>600</v>
      </c>
      <c r="O1001" s="48">
        <f t="shared" si="949"/>
        <v>0</v>
      </c>
      <c r="P1001" s="48">
        <f t="shared" si="949"/>
        <v>0</v>
      </c>
      <c r="Q1001" s="48">
        <f t="shared" si="949"/>
        <v>0</v>
      </c>
      <c r="R1001" s="45">
        <f t="shared" si="943"/>
        <v>600</v>
      </c>
      <c r="S1001" s="45">
        <f t="shared" si="944"/>
        <v>600</v>
      </c>
      <c r="T1001" s="45">
        <f t="shared" si="945"/>
        <v>600</v>
      </c>
      <c r="U1001" s="48">
        <f t="shared" si="949"/>
        <v>0</v>
      </c>
    </row>
    <row r="1002" spans="1:22" ht="47.25" x14ac:dyDescent="0.25">
      <c r="A1002" s="20" t="s">
        <v>328</v>
      </c>
      <c r="B1002" s="20" t="s">
        <v>216</v>
      </c>
      <c r="C1002" s="20"/>
      <c r="D1002" s="20"/>
      <c r="E1002" s="23" t="s">
        <v>745</v>
      </c>
      <c r="F1002" s="24">
        <f>F1003</f>
        <v>600</v>
      </c>
      <c r="G1002" s="24">
        <f t="shared" si="949"/>
        <v>600</v>
      </c>
      <c r="H1002" s="24">
        <f t="shared" si="949"/>
        <v>600</v>
      </c>
      <c r="I1002" s="24">
        <f t="shared" si="949"/>
        <v>0</v>
      </c>
      <c r="J1002" s="24">
        <f t="shared" si="949"/>
        <v>0</v>
      </c>
      <c r="K1002" s="24">
        <f t="shared" si="949"/>
        <v>0</v>
      </c>
      <c r="L1002" s="42">
        <f t="shared" si="910"/>
        <v>600</v>
      </c>
      <c r="M1002" s="42">
        <f t="shared" si="911"/>
        <v>600</v>
      </c>
      <c r="N1002" s="42">
        <f t="shared" si="912"/>
        <v>600</v>
      </c>
      <c r="O1002" s="48">
        <f t="shared" si="949"/>
        <v>0</v>
      </c>
      <c r="P1002" s="48">
        <f t="shared" si="949"/>
        <v>0</v>
      </c>
      <c r="Q1002" s="48">
        <f t="shared" si="949"/>
        <v>0</v>
      </c>
      <c r="R1002" s="45">
        <f t="shared" si="943"/>
        <v>600</v>
      </c>
      <c r="S1002" s="45">
        <f t="shared" si="944"/>
        <v>600</v>
      </c>
      <c r="T1002" s="45">
        <f t="shared" si="945"/>
        <v>600</v>
      </c>
      <c r="U1002" s="48">
        <f t="shared" si="949"/>
        <v>0</v>
      </c>
    </row>
    <row r="1003" spans="1:22" ht="47.25" x14ac:dyDescent="0.25">
      <c r="A1003" s="20" t="s">
        <v>328</v>
      </c>
      <c r="B1003" s="20">
        <v>630</v>
      </c>
      <c r="C1003" s="20" t="s">
        <v>57</v>
      </c>
      <c r="D1003" s="20" t="s">
        <v>177</v>
      </c>
      <c r="E1003" s="23" t="s">
        <v>759</v>
      </c>
      <c r="F1003" s="24">
        <v>600</v>
      </c>
      <c r="G1003" s="24">
        <v>600</v>
      </c>
      <c r="H1003" s="24">
        <v>600</v>
      </c>
      <c r="I1003" s="24"/>
      <c r="J1003" s="24"/>
      <c r="K1003" s="24"/>
      <c r="L1003" s="42">
        <f t="shared" si="910"/>
        <v>600</v>
      </c>
      <c r="M1003" s="42">
        <f t="shared" si="911"/>
        <v>600</v>
      </c>
      <c r="N1003" s="42">
        <f t="shared" si="912"/>
        <v>600</v>
      </c>
      <c r="O1003" s="48"/>
      <c r="P1003" s="48"/>
      <c r="Q1003" s="48"/>
      <c r="R1003" s="45">
        <f t="shared" si="943"/>
        <v>600</v>
      </c>
      <c r="S1003" s="45">
        <f t="shared" si="944"/>
        <v>600</v>
      </c>
      <c r="T1003" s="45">
        <f t="shared" si="945"/>
        <v>600</v>
      </c>
      <c r="U1003" s="48"/>
    </row>
    <row r="1004" spans="1:22" ht="31.5" x14ac:dyDescent="0.25">
      <c r="A1004" s="20" t="s">
        <v>214</v>
      </c>
      <c r="B1004" s="20"/>
      <c r="C1004" s="20"/>
      <c r="D1004" s="20"/>
      <c r="E1004" s="23" t="s">
        <v>591</v>
      </c>
      <c r="F1004" s="24">
        <f>F1005+F1008+F1011</f>
        <v>7556.4</v>
      </c>
      <c r="G1004" s="24">
        <f t="shared" ref="G1004:K1004" si="950">G1005+G1008+G1011</f>
        <v>8044.5000000000009</v>
      </c>
      <c r="H1004" s="24">
        <f t="shared" si="950"/>
        <v>8120.1</v>
      </c>
      <c r="I1004" s="24">
        <f t="shared" si="950"/>
        <v>0</v>
      </c>
      <c r="J1004" s="24">
        <f t="shared" si="950"/>
        <v>0</v>
      </c>
      <c r="K1004" s="24">
        <f t="shared" si="950"/>
        <v>0</v>
      </c>
      <c r="L1004" s="42">
        <f t="shared" si="910"/>
        <v>7556.4</v>
      </c>
      <c r="M1004" s="42">
        <f t="shared" si="911"/>
        <v>8044.5000000000009</v>
      </c>
      <c r="N1004" s="42">
        <f t="shared" si="912"/>
        <v>8120.1</v>
      </c>
      <c r="O1004" s="48">
        <f t="shared" ref="O1004:P1004" si="951">O1005+O1008+O1011</f>
        <v>0</v>
      </c>
      <c r="P1004" s="48">
        <f t="shared" si="951"/>
        <v>0</v>
      </c>
      <c r="Q1004" s="48">
        <f t="shared" ref="Q1004" si="952">Q1005+Q1008+Q1011</f>
        <v>0</v>
      </c>
      <c r="R1004" s="45">
        <f t="shared" si="943"/>
        <v>7556.4</v>
      </c>
      <c r="S1004" s="45">
        <f t="shared" si="944"/>
        <v>8044.5000000000009</v>
      </c>
      <c r="T1004" s="45">
        <f t="shared" si="945"/>
        <v>8120.1</v>
      </c>
      <c r="U1004" s="48">
        <f t="shared" ref="U1004" si="953">U1005+U1008+U1011</f>
        <v>0</v>
      </c>
    </row>
    <row r="1005" spans="1:22" ht="31.5" hidden="1" x14ac:dyDescent="0.25">
      <c r="A1005" s="20" t="s">
        <v>214</v>
      </c>
      <c r="B1005" s="20" t="s">
        <v>6</v>
      </c>
      <c r="C1005" s="20"/>
      <c r="D1005" s="20"/>
      <c r="E1005" s="23" t="s">
        <v>733</v>
      </c>
      <c r="F1005" s="24">
        <f>F1006</f>
        <v>0</v>
      </c>
      <c r="G1005" s="24">
        <f t="shared" ref="G1005:U1006" si="954">G1006</f>
        <v>70</v>
      </c>
      <c r="H1005" s="24">
        <f t="shared" si="954"/>
        <v>100</v>
      </c>
      <c r="I1005" s="24">
        <f t="shared" si="954"/>
        <v>0</v>
      </c>
      <c r="J1005" s="24">
        <f t="shared" si="954"/>
        <v>0</v>
      </c>
      <c r="K1005" s="24">
        <f t="shared" si="954"/>
        <v>0</v>
      </c>
      <c r="L1005" s="42">
        <f t="shared" si="910"/>
        <v>0</v>
      </c>
      <c r="M1005" s="42">
        <f t="shared" si="911"/>
        <v>70</v>
      </c>
      <c r="N1005" s="42">
        <f t="shared" si="912"/>
        <v>100</v>
      </c>
      <c r="O1005" s="48">
        <f t="shared" si="954"/>
        <v>0</v>
      </c>
      <c r="P1005" s="48">
        <f t="shared" si="954"/>
        <v>0</v>
      </c>
      <c r="Q1005" s="48">
        <f t="shared" si="954"/>
        <v>0</v>
      </c>
      <c r="R1005" s="45">
        <f t="shared" si="943"/>
        <v>0</v>
      </c>
      <c r="S1005" s="45">
        <f t="shared" si="944"/>
        <v>70</v>
      </c>
      <c r="T1005" s="45">
        <f t="shared" si="945"/>
        <v>100</v>
      </c>
      <c r="U1005" s="48">
        <f t="shared" si="954"/>
        <v>0</v>
      </c>
      <c r="V1005" s="5">
        <v>0</v>
      </c>
    </row>
    <row r="1006" spans="1:22" ht="47.25" hidden="1" x14ac:dyDescent="0.25">
      <c r="A1006" s="20" t="s">
        <v>214</v>
      </c>
      <c r="B1006" s="20" t="s">
        <v>167</v>
      </c>
      <c r="C1006" s="20"/>
      <c r="D1006" s="20"/>
      <c r="E1006" s="23" t="s">
        <v>734</v>
      </c>
      <c r="F1006" s="24">
        <f>F1007</f>
        <v>0</v>
      </c>
      <c r="G1006" s="24">
        <f t="shared" si="954"/>
        <v>70</v>
      </c>
      <c r="H1006" s="24">
        <f t="shared" si="954"/>
        <v>100</v>
      </c>
      <c r="I1006" s="24">
        <f t="shared" si="954"/>
        <v>0</v>
      </c>
      <c r="J1006" s="24">
        <f t="shared" si="954"/>
        <v>0</v>
      </c>
      <c r="K1006" s="24">
        <f t="shared" si="954"/>
        <v>0</v>
      </c>
      <c r="L1006" s="42">
        <f t="shared" si="910"/>
        <v>0</v>
      </c>
      <c r="M1006" s="42">
        <f t="shared" si="911"/>
        <v>70</v>
      </c>
      <c r="N1006" s="42">
        <f t="shared" si="912"/>
        <v>100</v>
      </c>
      <c r="O1006" s="48">
        <f t="shared" si="954"/>
        <v>0</v>
      </c>
      <c r="P1006" s="48">
        <f t="shared" si="954"/>
        <v>0</v>
      </c>
      <c r="Q1006" s="48">
        <f t="shared" si="954"/>
        <v>0</v>
      </c>
      <c r="R1006" s="45">
        <f t="shared" si="943"/>
        <v>0</v>
      </c>
      <c r="S1006" s="45">
        <f t="shared" si="944"/>
        <v>70</v>
      </c>
      <c r="T1006" s="45">
        <f t="shared" si="945"/>
        <v>100</v>
      </c>
      <c r="U1006" s="48">
        <f t="shared" si="954"/>
        <v>0</v>
      </c>
      <c r="V1006" s="5">
        <v>0</v>
      </c>
    </row>
    <row r="1007" spans="1:22" ht="47.25" hidden="1" x14ac:dyDescent="0.25">
      <c r="A1007" s="20" t="s">
        <v>214</v>
      </c>
      <c r="B1007" s="20">
        <v>240</v>
      </c>
      <c r="C1007" s="20" t="s">
        <v>57</v>
      </c>
      <c r="D1007" s="20" t="s">
        <v>177</v>
      </c>
      <c r="E1007" s="23" t="s">
        <v>759</v>
      </c>
      <c r="F1007" s="24">
        <v>0</v>
      </c>
      <c r="G1007" s="24">
        <v>70</v>
      </c>
      <c r="H1007" s="24">
        <v>100</v>
      </c>
      <c r="I1007" s="24"/>
      <c r="J1007" s="24"/>
      <c r="K1007" s="24"/>
      <c r="L1007" s="42">
        <f t="shared" si="910"/>
        <v>0</v>
      </c>
      <c r="M1007" s="42">
        <f t="shared" si="911"/>
        <v>70</v>
      </c>
      <c r="N1007" s="42">
        <f t="shared" si="912"/>
        <v>100</v>
      </c>
      <c r="O1007" s="48"/>
      <c r="P1007" s="48"/>
      <c r="Q1007" s="48"/>
      <c r="R1007" s="45">
        <f t="shared" si="943"/>
        <v>0</v>
      </c>
      <c r="S1007" s="45">
        <f t="shared" si="944"/>
        <v>70</v>
      </c>
      <c r="T1007" s="45">
        <f t="shared" si="945"/>
        <v>100</v>
      </c>
      <c r="U1007" s="48"/>
      <c r="V1007" s="5">
        <v>0</v>
      </c>
    </row>
    <row r="1008" spans="1:22" ht="47.25" x14ac:dyDescent="0.25">
      <c r="A1008" s="20" t="s">
        <v>214</v>
      </c>
      <c r="B1008" s="20" t="s">
        <v>14</v>
      </c>
      <c r="C1008" s="20"/>
      <c r="D1008" s="20"/>
      <c r="E1008" s="23" t="s">
        <v>740</v>
      </c>
      <c r="F1008" s="24">
        <f>F1009</f>
        <v>7435.2999999999993</v>
      </c>
      <c r="G1008" s="24">
        <f t="shared" ref="G1008:U1009" si="955">G1009</f>
        <v>7859.7000000000007</v>
      </c>
      <c r="H1008" s="24">
        <f t="shared" si="955"/>
        <v>7880.5</v>
      </c>
      <c r="I1008" s="24">
        <f t="shared" si="955"/>
        <v>0</v>
      </c>
      <c r="J1008" s="24">
        <f t="shared" si="955"/>
        <v>0</v>
      </c>
      <c r="K1008" s="24">
        <f t="shared" si="955"/>
        <v>0</v>
      </c>
      <c r="L1008" s="42">
        <f t="shared" si="910"/>
        <v>7435.2999999999993</v>
      </c>
      <c r="M1008" s="42">
        <f t="shared" si="911"/>
        <v>7859.7000000000007</v>
      </c>
      <c r="N1008" s="42">
        <f t="shared" si="912"/>
        <v>7880.5</v>
      </c>
      <c r="O1008" s="48">
        <f t="shared" si="955"/>
        <v>0</v>
      </c>
      <c r="P1008" s="48">
        <f t="shared" si="955"/>
        <v>0</v>
      </c>
      <c r="Q1008" s="48">
        <f t="shared" si="955"/>
        <v>0</v>
      </c>
      <c r="R1008" s="45">
        <f t="shared" si="943"/>
        <v>7435.2999999999993</v>
      </c>
      <c r="S1008" s="45">
        <f t="shared" si="944"/>
        <v>7859.7000000000007</v>
      </c>
      <c r="T1008" s="45">
        <f t="shared" si="945"/>
        <v>7880.5</v>
      </c>
      <c r="U1008" s="48">
        <f t="shared" si="955"/>
        <v>0</v>
      </c>
    </row>
    <row r="1009" spans="1:22" x14ac:dyDescent="0.25">
      <c r="A1009" s="20" t="s">
        <v>214</v>
      </c>
      <c r="B1009" s="20" t="s">
        <v>330</v>
      </c>
      <c r="C1009" s="20"/>
      <c r="D1009" s="20"/>
      <c r="E1009" s="23" t="s">
        <v>741</v>
      </c>
      <c r="F1009" s="24">
        <f>F1010</f>
        <v>7435.2999999999993</v>
      </c>
      <c r="G1009" s="24">
        <f t="shared" si="955"/>
        <v>7859.7000000000007</v>
      </c>
      <c r="H1009" s="24">
        <f t="shared" si="955"/>
        <v>7880.5</v>
      </c>
      <c r="I1009" s="24">
        <f t="shared" si="955"/>
        <v>0</v>
      </c>
      <c r="J1009" s="24">
        <f t="shared" si="955"/>
        <v>0</v>
      </c>
      <c r="K1009" s="24">
        <f t="shared" si="955"/>
        <v>0</v>
      </c>
      <c r="L1009" s="42">
        <f t="shared" si="910"/>
        <v>7435.2999999999993</v>
      </c>
      <c r="M1009" s="42">
        <f t="shared" si="911"/>
        <v>7859.7000000000007</v>
      </c>
      <c r="N1009" s="42">
        <f t="shared" si="912"/>
        <v>7880.5</v>
      </c>
      <c r="O1009" s="48">
        <f t="shared" si="955"/>
        <v>0</v>
      </c>
      <c r="P1009" s="48">
        <f t="shared" si="955"/>
        <v>0</v>
      </c>
      <c r="Q1009" s="48">
        <f t="shared" si="955"/>
        <v>0</v>
      </c>
      <c r="R1009" s="45">
        <f t="shared" si="943"/>
        <v>7435.2999999999993</v>
      </c>
      <c r="S1009" s="45">
        <f t="shared" si="944"/>
        <v>7859.7000000000007</v>
      </c>
      <c r="T1009" s="45">
        <f t="shared" si="945"/>
        <v>7880.5</v>
      </c>
      <c r="U1009" s="48">
        <f t="shared" si="955"/>
        <v>0</v>
      </c>
    </row>
    <row r="1010" spans="1:22" ht="47.25" x14ac:dyDescent="0.25">
      <c r="A1010" s="20" t="s">
        <v>214</v>
      </c>
      <c r="B1010" s="20">
        <v>410</v>
      </c>
      <c r="C1010" s="20" t="s">
        <v>57</v>
      </c>
      <c r="D1010" s="20" t="s">
        <v>177</v>
      </c>
      <c r="E1010" s="23" t="s">
        <v>759</v>
      </c>
      <c r="F1010" s="24">
        <v>7435.2999999999993</v>
      </c>
      <c r="G1010" s="24">
        <v>7859.7000000000007</v>
      </c>
      <c r="H1010" s="24">
        <v>7880.5</v>
      </c>
      <c r="I1010" s="24"/>
      <c r="J1010" s="24"/>
      <c r="K1010" s="24"/>
      <c r="L1010" s="42">
        <f t="shared" si="910"/>
        <v>7435.2999999999993</v>
      </c>
      <c r="M1010" s="42">
        <f t="shared" si="911"/>
        <v>7859.7000000000007</v>
      </c>
      <c r="N1010" s="42">
        <f t="shared" si="912"/>
        <v>7880.5</v>
      </c>
      <c r="O1010" s="48"/>
      <c r="P1010" s="48"/>
      <c r="Q1010" s="48"/>
      <c r="R1010" s="45">
        <f t="shared" si="943"/>
        <v>7435.2999999999993</v>
      </c>
      <c r="S1010" s="45">
        <f t="shared" si="944"/>
        <v>7859.7000000000007</v>
      </c>
      <c r="T1010" s="45">
        <f t="shared" si="945"/>
        <v>7880.5</v>
      </c>
      <c r="U1010" s="48"/>
    </row>
    <row r="1011" spans="1:22" x14ac:dyDescent="0.25">
      <c r="A1011" s="20" t="s">
        <v>214</v>
      </c>
      <c r="B1011" s="20" t="s">
        <v>7</v>
      </c>
      <c r="C1011" s="20"/>
      <c r="D1011" s="20"/>
      <c r="E1011" s="23" t="s">
        <v>746</v>
      </c>
      <c r="F1011" s="24">
        <f>F1012</f>
        <v>121.1</v>
      </c>
      <c r="G1011" s="24">
        <f t="shared" ref="G1011:U1012" si="956">G1012</f>
        <v>114.8</v>
      </c>
      <c r="H1011" s="24">
        <f t="shared" si="956"/>
        <v>139.60000000000002</v>
      </c>
      <c r="I1011" s="24">
        <f t="shared" si="956"/>
        <v>0</v>
      </c>
      <c r="J1011" s="24">
        <f t="shared" si="956"/>
        <v>0</v>
      </c>
      <c r="K1011" s="24">
        <f t="shared" si="956"/>
        <v>0</v>
      </c>
      <c r="L1011" s="42">
        <f t="shared" si="910"/>
        <v>121.1</v>
      </c>
      <c r="M1011" s="42">
        <f t="shared" si="911"/>
        <v>114.8</v>
      </c>
      <c r="N1011" s="42">
        <f t="shared" si="912"/>
        <v>139.60000000000002</v>
      </c>
      <c r="O1011" s="48">
        <f t="shared" si="956"/>
        <v>0</v>
      </c>
      <c r="P1011" s="48">
        <f t="shared" si="956"/>
        <v>0</v>
      </c>
      <c r="Q1011" s="48">
        <f t="shared" si="956"/>
        <v>0</v>
      </c>
      <c r="R1011" s="45">
        <f t="shared" si="943"/>
        <v>121.1</v>
      </c>
      <c r="S1011" s="45">
        <f t="shared" si="944"/>
        <v>114.8</v>
      </c>
      <c r="T1011" s="45">
        <f t="shared" si="945"/>
        <v>139.60000000000002</v>
      </c>
      <c r="U1011" s="48">
        <f t="shared" si="956"/>
        <v>0</v>
      </c>
    </row>
    <row r="1012" spans="1:22" x14ac:dyDescent="0.25">
      <c r="A1012" s="20" t="s">
        <v>214</v>
      </c>
      <c r="B1012" s="20" t="s">
        <v>215</v>
      </c>
      <c r="C1012" s="20"/>
      <c r="D1012" s="20"/>
      <c r="E1012" s="23" t="s">
        <v>749</v>
      </c>
      <c r="F1012" s="24">
        <f>F1013</f>
        <v>121.1</v>
      </c>
      <c r="G1012" s="24">
        <f t="shared" si="956"/>
        <v>114.8</v>
      </c>
      <c r="H1012" s="24">
        <f t="shared" si="956"/>
        <v>139.60000000000002</v>
      </c>
      <c r="I1012" s="24">
        <f t="shared" si="956"/>
        <v>0</v>
      </c>
      <c r="J1012" s="24">
        <f t="shared" si="956"/>
        <v>0</v>
      </c>
      <c r="K1012" s="24">
        <f t="shared" si="956"/>
        <v>0</v>
      </c>
      <c r="L1012" s="42">
        <f t="shared" si="910"/>
        <v>121.1</v>
      </c>
      <c r="M1012" s="42">
        <f t="shared" si="911"/>
        <v>114.8</v>
      </c>
      <c r="N1012" s="42">
        <f t="shared" si="912"/>
        <v>139.60000000000002</v>
      </c>
      <c r="O1012" s="48">
        <f t="shared" si="956"/>
        <v>0</v>
      </c>
      <c r="P1012" s="48">
        <f t="shared" si="956"/>
        <v>0</v>
      </c>
      <c r="Q1012" s="48">
        <f t="shared" si="956"/>
        <v>0</v>
      </c>
      <c r="R1012" s="45">
        <f t="shared" si="943"/>
        <v>121.1</v>
      </c>
      <c r="S1012" s="45">
        <f t="shared" si="944"/>
        <v>114.8</v>
      </c>
      <c r="T1012" s="45">
        <f t="shared" si="945"/>
        <v>139.60000000000002</v>
      </c>
      <c r="U1012" s="48">
        <f t="shared" si="956"/>
        <v>0</v>
      </c>
    </row>
    <row r="1013" spans="1:22" ht="47.25" x14ac:dyDescent="0.25">
      <c r="A1013" s="20" t="s">
        <v>214</v>
      </c>
      <c r="B1013" s="20">
        <v>850</v>
      </c>
      <c r="C1013" s="20" t="s">
        <v>57</v>
      </c>
      <c r="D1013" s="20" t="s">
        <v>177</v>
      </c>
      <c r="E1013" s="23" t="s">
        <v>759</v>
      </c>
      <c r="F1013" s="24">
        <v>121.1</v>
      </c>
      <c r="G1013" s="24">
        <v>114.8</v>
      </c>
      <c r="H1013" s="24">
        <v>139.60000000000002</v>
      </c>
      <c r="I1013" s="24"/>
      <c r="J1013" s="24"/>
      <c r="K1013" s="24"/>
      <c r="L1013" s="42">
        <f t="shared" si="910"/>
        <v>121.1</v>
      </c>
      <c r="M1013" s="42">
        <f t="shared" si="911"/>
        <v>114.8</v>
      </c>
      <c r="N1013" s="42">
        <f t="shared" si="912"/>
        <v>139.60000000000002</v>
      </c>
      <c r="O1013" s="48"/>
      <c r="P1013" s="48"/>
      <c r="Q1013" s="48"/>
      <c r="R1013" s="45">
        <f t="shared" si="943"/>
        <v>121.1</v>
      </c>
      <c r="S1013" s="45">
        <f t="shared" si="944"/>
        <v>114.8</v>
      </c>
      <c r="T1013" s="45">
        <f t="shared" si="945"/>
        <v>139.60000000000002</v>
      </c>
      <c r="U1013" s="48"/>
    </row>
    <row r="1014" spans="1:22" s="28" customFormat="1" hidden="1" x14ac:dyDescent="0.25">
      <c r="A1014" s="25" t="s">
        <v>253</v>
      </c>
      <c r="B1014" s="25"/>
      <c r="C1014" s="25"/>
      <c r="D1014" s="25"/>
      <c r="E1014" s="26"/>
      <c r="F1014" s="27">
        <f>F1015</f>
        <v>0</v>
      </c>
      <c r="G1014" s="27">
        <f t="shared" ref="G1014:U1017" si="957">G1015</f>
        <v>0</v>
      </c>
      <c r="H1014" s="27">
        <f t="shared" si="957"/>
        <v>0</v>
      </c>
      <c r="I1014" s="27">
        <f t="shared" si="957"/>
        <v>0</v>
      </c>
      <c r="J1014" s="27">
        <f t="shared" si="957"/>
        <v>0</v>
      </c>
      <c r="K1014" s="27">
        <f t="shared" si="957"/>
        <v>0</v>
      </c>
      <c r="L1014" s="42">
        <f t="shared" si="910"/>
        <v>0</v>
      </c>
      <c r="M1014" s="42">
        <f t="shared" si="911"/>
        <v>0</v>
      </c>
      <c r="N1014" s="42">
        <f t="shared" si="912"/>
        <v>0</v>
      </c>
      <c r="O1014" s="49">
        <f t="shared" si="957"/>
        <v>0</v>
      </c>
      <c r="P1014" s="49">
        <f t="shared" si="957"/>
        <v>0</v>
      </c>
      <c r="Q1014" s="49">
        <f t="shared" si="957"/>
        <v>0</v>
      </c>
      <c r="R1014" s="55">
        <f t="shared" si="943"/>
        <v>0</v>
      </c>
      <c r="S1014" s="45">
        <f t="shared" si="944"/>
        <v>0</v>
      </c>
      <c r="T1014" s="45">
        <f t="shared" si="945"/>
        <v>0</v>
      </c>
      <c r="U1014" s="49">
        <f t="shared" si="957"/>
        <v>0</v>
      </c>
      <c r="V1014" s="5">
        <v>0</v>
      </c>
    </row>
    <row r="1015" spans="1:22" hidden="1" x14ac:dyDescent="0.25">
      <c r="A1015" s="20" t="s">
        <v>225</v>
      </c>
      <c r="B1015" s="20"/>
      <c r="C1015" s="20"/>
      <c r="D1015" s="20"/>
      <c r="E1015" s="23"/>
      <c r="F1015" s="24">
        <f>F1016</f>
        <v>0</v>
      </c>
      <c r="G1015" s="24">
        <f t="shared" si="957"/>
        <v>0</v>
      </c>
      <c r="H1015" s="24">
        <f t="shared" si="957"/>
        <v>0</v>
      </c>
      <c r="I1015" s="24">
        <f t="shared" si="957"/>
        <v>0</v>
      </c>
      <c r="J1015" s="24">
        <f t="shared" si="957"/>
        <v>0</v>
      </c>
      <c r="K1015" s="24">
        <f t="shared" si="957"/>
        <v>0</v>
      </c>
      <c r="L1015" s="42">
        <f t="shared" si="910"/>
        <v>0</v>
      </c>
      <c r="M1015" s="42">
        <f t="shared" si="911"/>
        <v>0</v>
      </c>
      <c r="N1015" s="42">
        <f t="shared" si="912"/>
        <v>0</v>
      </c>
      <c r="O1015" s="48">
        <f t="shared" si="957"/>
        <v>0</v>
      </c>
      <c r="P1015" s="48">
        <f t="shared" si="957"/>
        <v>0</v>
      </c>
      <c r="Q1015" s="48">
        <f t="shared" si="957"/>
        <v>0</v>
      </c>
      <c r="R1015" s="45">
        <f t="shared" si="943"/>
        <v>0</v>
      </c>
      <c r="S1015" s="45">
        <f t="shared" si="944"/>
        <v>0</v>
      </c>
      <c r="T1015" s="45">
        <f t="shared" si="945"/>
        <v>0</v>
      </c>
      <c r="U1015" s="48">
        <f t="shared" si="957"/>
        <v>0</v>
      </c>
      <c r="V1015" s="5">
        <v>0</v>
      </c>
    </row>
    <row r="1016" spans="1:22" hidden="1" x14ac:dyDescent="0.25">
      <c r="A1016" s="20" t="s">
        <v>225</v>
      </c>
      <c r="B1016" s="20" t="s">
        <v>7</v>
      </c>
      <c r="C1016" s="20"/>
      <c r="D1016" s="20"/>
      <c r="E1016" s="23" t="s">
        <v>746</v>
      </c>
      <c r="F1016" s="24">
        <f>F1017</f>
        <v>0</v>
      </c>
      <c r="G1016" s="24">
        <f t="shared" si="957"/>
        <v>0</v>
      </c>
      <c r="H1016" s="24">
        <f t="shared" si="957"/>
        <v>0</v>
      </c>
      <c r="I1016" s="24">
        <f t="shared" si="957"/>
        <v>0</v>
      </c>
      <c r="J1016" s="24">
        <f t="shared" si="957"/>
        <v>0</v>
      </c>
      <c r="K1016" s="24">
        <f t="shared" si="957"/>
        <v>0</v>
      </c>
      <c r="L1016" s="42">
        <f t="shared" si="910"/>
        <v>0</v>
      </c>
      <c r="M1016" s="42">
        <f t="shared" si="911"/>
        <v>0</v>
      </c>
      <c r="N1016" s="42">
        <f t="shared" si="912"/>
        <v>0</v>
      </c>
      <c r="O1016" s="48">
        <f t="shared" si="957"/>
        <v>0</v>
      </c>
      <c r="P1016" s="48">
        <f t="shared" si="957"/>
        <v>0</v>
      </c>
      <c r="Q1016" s="48">
        <f t="shared" si="957"/>
        <v>0</v>
      </c>
      <c r="R1016" s="45">
        <f t="shared" si="943"/>
        <v>0</v>
      </c>
      <c r="S1016" s="45">
        <f t="shared" si="944"/>
        <v>0</v>
      </c>
      <c r="T1016" s="45">
        <f t="shared" si="945"/>
        <v>0</v>
      </c>
      <c r="U1016" s="48">
        <f t="shared" si="957"/>
        <v>0</v>
      </c>
      <c r="V1016" s="5">
        <v>0</v>
      </c>
    </row>
    <row r="1017" spans="1:22" hidden="1" x14ac:dyDescent="0.25">
      <c r="A1017" s="20" t="s">
        <v>225</v>
      </c>
      <c r="B1017" s="20" t="s">
        <v>215</v>
      </c>
      <c r="C1017" s="20"/>
      <c r="D1017" s="20"/>
      <c r="E1017" s="23" t="s">
        <v>749</v>
      </c>
      <c r="F1017" s="24">
        <f>F1018</f>
        <v>0</v>
      </c>
      <c r="G1017" s="24">
        <f t="shared" si="957"/>
        <v>0</v>
      </c>
      <c r="H1017" s="24">
        <f t="shared" si="957"/>
        <v>0</v>
      </c>
      <c r="I1017" s="24">
        <f t="shared" si="957"/>
        <v>0</v>
      </c>
      <c r="J1017" s="24">
        <f t="shared" si="957"/>
        <v>0</v>
      </c>
      <c r="K1017" s="24">
        <f t="shared" si="957"/>
        <v>0</v>
      </c>
      <c r="L1017" s="42">
        <f t="shared" si="910"/>
        <v>0</v>
      </c>
      <c r="M1017" s="42">
        <f t="shared" si="911"/>
        <v>0</v>
      </c>
      <c r="N1017" s="42">
        <f t="shared" si="912"/>
        <v>0</v>
      </c>
      <c r="O1017" s="48">
        <f t="shared" si="957"/>
        <v>0</v>
      </c>
      <c r="P1017" s="48">
        <f t="shared" si="957"/>
        <v>0</v>
      </c>
      <c r="Q1017" s="48">
        <f t="shared" si="957"/>
        <v>0</v>
      </c>
      <c r="R1017" s="45">
        <f t="shared" si="943"/>
        <v>0</v>
      </c>
      <c r="S1017" s="45">
        <f t="shared" si="944"/>
        <v>0</v>
      </c>
      <c r="T1017" s="45">
        <f t="shared" si="945"/>
        <v>0</v>
      </c>
      <c r="U1017" s="48">
        <f t="shared" si="957"/>
        <v>0</v>
      </c>
      <c r="V1017" s="5">
        <v>0</v>
      </c>
    </row>
    <row r="1018" spans="1:22" hidden="1" x14ac:dyDescent="0.25">
      <c r="A1018" s="20" t="s">
        <v>225</v>
      </c>
      <c r="B1018" s="20">
        <v>850</v>
      </c>
      <c r="C1018" s="20" t="s">
        <v>58</v>
      </c>
      <c r="D1018" s="20" t="s">
        <v>73</v>
      </c>
      <c r="E1018" s="23" t="s">
        <v>765</v>
      </c>
      <c r="F1018" s="24">
        <f>570.8-570.8</f>
        <v>0</v>
      </c>
      <c r="G1018" s="24">
        <f>142.7-142.7</f>
        <v>0</v>
      </c>
      <c r="H1018" s="24">
        <f>142.7-142.7</f>
        <v>0</v>
      </c>
      <c r="I1018" s="24"/>
      <c r="J1018" s="24"/>
      <c r="K1018" s="24"/>
      <c r="L1018" s="42">
        <f t="shared" si="910"/>
        <v>0</v>
      </c>
      <c r="M1018" s="42">
        <f t="shared" si="911"/>
        <v>0</v>
      </c>
      <c r="N1018" s="42">
        <f t="shared" si="912"/>
        <v>0</v>
      </c>
      <c r="O1018" s="48"/>
      <c r="P1018" s="48"/>
      <c r="Q1018" s="48"/>
      <c r="R1018" s="45">
        <f t="shared" si="943"/>
        <v>0</v>
      </c>
      <c r="S1018" s="45">
        <f t="shared" si="944"/>
        <v>0</v>
      </c>
      <c r="T1018" s="45">
        <f t="shared" si="945"/>
        <v>0</v>
      </c>
      <c r="U1018" s="48"/>
      <c r="V1018" s="5">
        <v>0</v>
      </c>
    </row>
    <row r="1019" spans="1:22" s="8" customFormat="1" ht="31.5" x14ac:dyDescent="0.25">
      <c r="A1019" s="1" t="s">
        <v>321</v>
      </c>
      <c r="B1019" s="1"/>
      <c r="C1019" s="1"/>
      <c r="D1019" s="1"/>
      <c r="E1019" s="2" t="s">
        <v>817</v>
      </c>
      <c r="F1019" s="3">
        <f>F1020+F1039+F1057</f>
        <v>1105789.6999999997</v>
      </c>
      <c r="G1019" s="3">
        <f t="shared" ref="G1019:K1019" si="958">G1020+G1039+G1057</f>
        <v>975036.09999999986</v>
      </c>
      <c r="H1019" s="3">
        <f t="shared" si="958"/>
        <v>1050752.3999999999</v>
      </c>
      <c r="I1019" s="3">
        <f t="shared" si="958"/>
        <v>-526</v>
      </c>
      <c r="J1019" s="3">
        <f t="shared" si="958"/>
        <v>-62360</v>
      </c>
      <c r="K1019" s="3">
        <f t="shared" si="958"/>
        <v>0</v>
      </c>
      <c r="L1019" s="42">
        <f t="shared" si="910"/>
        <v>1105263.6999999997</v>
      </c>
      <c r="M1019" s="42">
        <f t="shared" si="911"/>
        <v>912676.09999999986</v>
      </c>
      <c r="N1019" s="42">
        <f t="shared" si="912"/>
        <v>1050752.3999999999</v>
      </c>
      <c r="O1019" s="50">
        <f t="shared" ref="O1019:P1019" si="959">O1020+O1039+O1057</f>
        <v>0</v>
      </c>
      <c r="P1019" s="50">
        <f t="shared" si="959"/>
        <v>0</v>
      </c>
      <c r="Q1019" s="50">
        <f t="shared" ref="Q1019" si="960">Q1020+Q1039+Q1057</f>
        <v>0</v>
      </c>
      <c r="R1019" s="53">
        <f t="shared" si="943"/>
        <v>1105263.6999999997</v>
      </c>
      <c r="S1019" s="45">
        <f t="shared" si="944"/>
        <v>912676.09999999986</v>
      </c>
      <c r="T1019" s="45">
        <f t="shared" si="945"/>
        <v>1050752.3999999999</v>
      </c>
      <c r="U1019" s="50">
        <f t="shared" ref="U1019" si="961">U1020+U1039+U1057</f>
        <v>0</v>
      </c>
    </row>
    <row r="1020" spans="1:22" s="28" customFormat="1" ht="47.25" x14ac:dyDescent="0.25">
      <c r="A1020" s="25" t="s">
        <v>403</v>
      </c>
      <c r="B1020" s="25"/>
      <c r="C1020" s="25"/>
      <c r="D1020" s="25"/>
      <c r="E1020" s="26" t="s">
        <v>592</v>
      </c>
      <c r="F1020" s="27">
        <f>F1021+F1028+F1035</f>
        <v>5451.5999999999995</v>
      </c>
      <c r="G1020" s="27">
        <f t="shared" ref="G1020:K1020" si="962">G1021+G1028+G1035</f>
        <v>559713.79999999993</v>
      </c>
      <c r="H1020" s="27">
        <f t="shared" si="962"/>
        <v>725435.9</v>
      </c>
      <c r="I1020" s="27">
        <f t="shared" si="962"/>
        <v>0</v>
      </c>
      <c r="J1020" s="27">
        <f t="shared" si="962"/>
        <v>-62360</v>
      </c>
      <c r="K1020" s="27">
        <f t="shared" si="962"/>
        <v>0</v>
      </c>
      <c r="L1020" s="42">
        <f t="shared" ref="L1020:L1090" si="963">F1020+I1020</f>
        <v>5451.5999999999995</v>
      </c>
      <c r="M1020" s="42">
        <f t="shared" ref="M1020:M1090" si="964">G1020+J1020</f>
        <v>497353.79999999993</v>
      </c>
      <c r="N1020" s="42">
        <f t="shared" ref="N1020:N1090" si="965">H1020+K1020</f>
        <v>725435.9</v>
      </c>
      <c r="O1020" s="49">
        <f t="shared" ref="O1020:P1020" si="966">O1021+O1028+O1035</f>
        <v>0</v>
      </c>
      <c r="P1020" s="49">
        <f t="shared" si="966"/>
        <v>0</v>
      </c>
      <c r="Q1020" s="49">
        <f t="shared" ref="Q1020" si="967">Q1021+Q1028+Q1035</f>
        <v>0</v>
      </c>
      <c r="R1020" s="55">
        <f t="shared" si="943"/>
        <v>5451.5999999999995</v>
      </c>
      <c r="S1020" s="45">
        <f t="shared" si="944"/>
        <v>497353.79999999993</v>
      </c>
      <c r="T1020" s="45">
        <f t="shared" si="945"/>
        <v>725435.9</v>
      </c>
      <c r="U1020" s="49">
        <f t="shared" ref="U1020" si="968">U1021+U1028+U1035</f>
        <v>0</v>
      </c>
    </row>
    <row r="1021" spans="1:22" ht="47.25" hidden="1" x14ac:dyDescent="0.25">
      <c r="A1021" s="20" t="s">
        <v>393</v>
      </c>
      <c r="B1021" s="20"/>
      <c r="C1021" s="20"/>
      <c r="D1021" s="20"/>
      <c r="E1021" s="23" t="s">
        <v>593</v>
      </c>
      <c r="F1021" s="24">
        <f>F1022+F1025</f>
        <v>0</v>
      </c>
      <c r="G1021" s="24">
        <f t="shared" ref="G1021:K1021" si="969">G1022+G1025</f>
        <v>556111.19999999995</v>
      </c>
      <c r="H1021" s="24">
        <f t="shared" si="969"/>
        <v>722905.3</v>
      </c>
      <c r="I1021" s="24">
        <f t="shared" si="969"/>
        <v>0</v>
      </c>
      <c r="J1021" s="24">
        <f t="shared" si="969"/>
        <v>-62360</v>
      </c>
      <c r="K1021" s="24">
        <f t="shared" si="969"/>
        <v>0</v>
      </c>
      <c r="L1021" s="42">
        <f t="shared" si="963"/>
        <v>0</v>
      </c>
      <c r="M1021" s="42">
        <f t="shared" si="964"/>
        <v>493751.19999999995</v>
      </c>
      <c r="N1021" s="42">
        <f t="shared" si="965"/>
        <v>722905.3</v>
      </c>
      <c r="O1021" s="48">
        <f t="shared" ref="O1021:P1021" si="970">O1022+O1025</f>
        <v>0</v>
      </c>
      <c r="P1021" s="48">
        <f t="shared" si="970"/>
        <v>0</v>
      </c>
      <c r="Q1021" s="48">
        <f t="shared" ref="Q1021" si="971">Q1022+Q1025</f>
        <v>0</v>
      </c>
      <c r="R1021" s="45">
        <f t="shared" si="943"/>
        <v>0</v>
      </c>
      <c r="S1021" s="45">
        <f t="shared" si="944"/>
        <v>493751.19999999995</v>
      </c>
      <c r="T1021" s="45">
        <f t="shared" si="945"/>
        <v>722905.3</v>
      </c>
      <c r="U1021" s="48">
        <f t="shared" ref="U1021" si="972">U1022+U1025</f>
        <v>0</v>
      </c>
      <c r="V1021" s="5">
        <v>0</v>
      </c>
    </row>
    <row r="1022" spans="1:22" ht="31.5" hidden="1" x14ac:dyDescent="0.25">
      <c r="A1022" s="20" t="s">
        <v>393</v>
      </c>
      <c r="B1022" s="20" t="s">
        <v>6</v>
      </c>
      <c r="C1022" s="20"/>
      <c r="D1022" s="20"/>
      <c r="E1022" s="23" t="s">
        <v>733</v>
      </c>
      <c r="F1022" s="24">
        <f>F1023</f>
        <v>0</v>
      </c>
      <c r="G1022" s="24">
        <f t="shared" ref="G1022:U1023" si="973">G1023</f>
        <v>25000</v>
      </c>
      <c r="H1022" s="24">
        <f t="shared" si="973"/>
        <v>25000</v>
      </c>
      <c r="I1022" s="24">
        <f t="shared" si="973"/>
        <v>0</v>
      </c>
      <c r="J1022" s="24">
        <f t="shared" si="973"/>
        <v>0</v>
      </c>
      <c r="K1022" s="24">
        <f t="shared" si="973"/>
        <v>0</v>
      </c>
      <c r="L1022" s="42">
        <f t="shared" si="963"/>
        <v>0</v>
      </c>
      <c r="M1022" s="42">
        <f t="shared" si="964"/>
        <v>25000</v>
      </c>
      <c r="N1022" s="42">
        <f t="shared" si="965"/>
        <v>25000</v>
      </c>
      <c r="O1022" s="48">
        <f t="shared" si="973"/>
        <v>0</v>
      </c>
      <c r="P1022" s="48">
        <f t="shared" si="973"/>
        <v>0</v>
      </c>
      <c r="Q1022" s="48">
        <f t="shared" si="973"/>
        <v>0</v>
      </c>
      <c r="R1022" s="45">
        <f t="shared" si="943"/>
        <v>0</v>
      </c>
      <c r="S1022" s="45">
        <f t="shared" si="944"/>
        <v>25000</v>
      </c>
      <c r="T1022" s="45">
        <f t="shared" si="945"/>
        <v>25000</v>
      </c>
      <c r="U1022" s="48">
        <f t="shared" si="973"/>
        <v>0</v>
      </c>
      <c r="V1022" s="5">
        <v>0</v>
      </c>
    </row>
    <row r="1023" spans="1:22" ht="47.25" hidden="1" x14ac:dyDescent="0.25">
      <c r="A1023" s="20" t="s">
        <v>393</v>
      </c>
      <c r="B1023" s="20" t="s">
        <v>167</v>
      </c>
      <c r="C1023" s="20"/>
      <c r="D1023" s="20"/>
      <c r="E1023" s="23" t="s">
        <v>734</v>
      </c>
      <c r="F1023" s="24">
        <f>F1024</f>
        <v>0</v>
      </c>
      <c r="G1023" s="24">
        <f t="shared" si="973"/>
        <v>25000</v>
      </c>
      <c r="H1023" s="24">
        <f t="shared" si="973"/>
        <v>25000</v>
      </c>
      <c r="I1023" s="24">
        <f t="shared" si="973"/>
        <v>0</v>
      </c>
      <c r="J1023" s="24">
        <f t="shared" si="973"/>
        <v>0</v>
      </c>
      <c r="K1023" s="24">
        <f t="shared" si="973"/>
        <v>0</v>
      </c>
      <c r="L1023" s="42">
        <f t="shared" si="963"/>
        <v>0</v>
      </c>
      <c r="M1023" s="42">
        <f t="shared" si="964"/>
        <v>25000</v>
      </c>
      <c r="N1023" s="42">
        <f t="shared" si="965"/>
        <v>25000</v>
      </c>
      <c r="O1023" s="48">
        <f t="shared" si="973"/>
        <v>0</v>
      </c>
      <c r="P1023" s="48">
        <f t="shared" si="973"/>
        <v>0</v>
      </c>
      <c r="Q1023" s="48">
        <f t="shared" si="973"/>
        <v>0</v>
      </c>
      <c r="R1023" s="45">
        <f t="shared" si="943"/>
        <v>0</v>
      </c>
      <c r="S1023" s="45">
        <f t="shared" si="944"/>
        <v>25000</v>
      </c>
      <c r="T1023" s="45">
        <f t="shared" si="945"/>
        <v>25000</v>
      </c>
      <c r="U1023" s="48">
        <f t="shared" si="973"/>
        <v>0</v>
      </c>
      <c r="V1023" s="5">
        <v>0</v>
      </c>
    </row>
    <row r="1024" spans="1:22" hidden="1" x14ac:dyDescent="0.25">
      <c r="A1024" s="20" t="s">
        <v>393</v>
      </c>
      <c r="B1024" s="20">
        <v>240</v>
      </c>
      <c r="C1024" s="20" t="s">
        <v>58</v>
      </c>
      <c r="D1024" s="20" t="s">
        <v>10</v>
      </c>
      <c r="E1024" s="23" t="s">
        <v>764</v>
      </c>
      <c r="F1024" s="24">
        <v>0</v>
      </c>
      <c r="G1024" s="24">
        <v>25000</v>
      </c>
      <c r="H1024" s="24">
        <v>25000</v>
      </c>
      <c r="I1024" s="24"/>
      <c r="J1024" s="24"/>
      <c r="K1024" s="24"/>
      <c r="L1024" s="42">
        <f t="shared" si="963"/>
        <v>0</v>
      </c>
      <c r="M1024" s="42">
        <f t="shared" si="964"/>
        <v>25000</v>
      </c>
      <c r="N1024" s="42">
        <f t="shared" si="965"/>
        <v>25000</v>
      </c>
      <c r="O1024" s="48"/>
      <c r="P1024" s="48"/>
      <c r="Q1024" s="48"/>
      <c r="R1024" s="45">
        <f t="shared" si="943"/>
        <v>0</v>
      </c>
      <c r="S1024" s="45">
        <f t="shared" si="944"/>
        <v>25000</v>
      </c>
      <c r="T1024" s="45">
        <f t="shared" si="945"/>
        <v>25000</v>
      </c>
      <c r="U1024" s="48"/>
      <c r="V1024" s="5">
        <v>0</v>
      </c>
    </row>
    <row r="1025" spans="1:22" ht="47.25" hidden="1" x14ac:dyDescent="0.25">
      <c r="A1025" s="20" t="s">
        <v>393</v>
      </c>
      <c r="B1025" s="20" t="s">
        <v>14</v>
      </c>
      <c r="C1025" s="20"/>
      <c r="D1025" s="20"/>
      <c r="E1025" s="23" t="s">
        <v>740</v>
      </c>
      <c r="F1025" s="24">
        <f>F1026</f>
        <v>0</v>
      </c>
      <c r="G1025" s="24">
        <f t="shared" ref="G1025:U1026" si="974">G1026</f>
        <v>531111.19999999995</v>
      </c>
      <c r="H1025" s="24">
        <f t="shared" si="974"/>
        <v>697905.3</v>
      </c>
      <c r="I1025" s="24">
        <f t="shared" si="974"/>
        <v>0</v>
      </c>
      <c r="J1025" s="24">
        <f t="shared" si="974"/>
        <v>-62360</v>
      </c>
      <c r="K1025" s="24">
        <f t="shared" si="974"/>
        <v>0</v>
      </c>
      <c r="L1025" s="42">
        <f t="shared" si="963"/>
        <v>0</v>
      </c>
      <c r="M1025" s="42">
        <f t="shared" si="964"/>
        <v>468751.19999999995</v>
      </c>
      <c r="N1025" s="42">
        <f t="shared" si="965"/>
        <v>697905.3</v>
      </c>
      <c r="O1025" s="48">
        <f t="shared" si="974"/>
        <v>0</v>
      </c>
      <c r="P1025" s="48">
        <f t="shared" si="974"/>
        <v>0</v>
      </c>
      <c r="Q1025" s="48">
        <f t="shared" si="974"/>
        <v>0</v>
      </c>
      <c r="R1025" s="45">
        <f t="shared" si="943"/>
        <v>0</v>
      </c>
      <c r="S1025" s="45">
        <f t="shared" si="944"/>
        <v>468751.19999999995</v>
      </c>
      <c r="T1025" s="45">
        <f t="shared" si="945"/>
        <v>697905.3</v>
      </c>
      <c r="U1025" s="48">
        <f t="shared" si="974"/>
        <v>0</v>
      </c>
      <c r="V1025" s="5">
        <v>0</v>
      </c>
    </row>
    <row r="1026" spans="1:22" hidden="1" x14ac:dyDescent="0.25">
      <c r="A1026" s="20" t="s">
        <v>393</v>
      </c>
      <c r="B1026" s="20" t="s">
        <v>330</v>
      </c>
      <c r="C1026" s="20"/>
      <c r="D1026" s="20"/>
      <c r="E1026" s="23" t="s">
        <v>741</v>
      </c>
      <c r="F1026" s="24">
        <f>F1027</f>
        <v>0</v>
      </c>
      <c r="G1026" s="24">
        <f t="shared" si="974"/>
        <v>531111.19999999995</v>
      </c>
      <c r="H1026" s="24">
        <f t="shared" si="974"/>
        <v>697905.3</v>
      </c>
      <c r="I1026" s="24">
        <f t="shared" si="974"/>
        <v>0</v>
      </c>
      <c r="J1026" s="24">
        <f t="shared" si="974"/>
        <v>-62360</v>
      </c>
      <c r="K1026" s="24">
        <f t="shared" si="974"/>
        <v>0</v>
      </c>
      <c r="L1026" s="42">
        <f t="shared" si="963"/>
        <v>0</v>
      </c>
      <c r="M1026" s="42">
        <f t="shared" si="964"/>
        <v>468751.19999999995</v>
      </c>
      <c r="N1026" s="42">
        <f t="shared" si="965"/>
        <v>697905.3</v>
      </c>
      <c r="O1026" s="48">
        <f t="shared" si="974"/>
        <v>0</v>
      </c>
      <c r="P1026" s="48">
        <f t="shared" si="974"/>
        <v>0</v>
      </c>
      <c r="Q1026" s="48">
        <f t="shared" si="974"/>
        <v>0</v>
      </c>
      <c r="R1026" s="45">
        <f t="shared" si="943"/>
        <v>0</v>
      </c>
      <c r="S1026" s="45">
        <f t="shared" si="944"/>
        <v>468751.19999999995</v>
      </c>
      <c r="T1026" s="45">
        <f t="shared" si="945"/>
        <v>697905.3</v>
      </c>
      <c r="U1026" s="48">
        <f t="shared" si="974"/>
        <v>0</v>
      </c>
      <c r="V1026" s="5">
        <v>0</v>
      </c>
    </row>
    <row r="1027" spans="1:22" hidden="1" x14ac:dyDescent="0.25">
      <c r="A1027" s="20" t="s">
        <v>393</v>
      </c>
      <c r="B1027" s="20">
        <v>410</v>
      </c>
      <c r="C1027" s="20" t="s">
        <v>58</v>
      </c>
      <c r="D1027" s="20" t="s">
        <v>10</v>
      </c>
      <c r="E1027" s="23" t="s">
        <v>764</v>
      </c>
      <c r="F1027" s="24">
        <v>0</v>
      </c>
      <c r="G1027" s="24">
        <v>531111.19999999995</v>
      </c>
      <c r="H1027" s="24">
        <v>697905.3</v>
      </c>
      <c r="I1027" s="24"/>
      <c r="J1027" s="24">
        <v>-62360</v>
      </c>
      <c r="K1027" s="24"/>
      <c r="L1027" s="42">
        <f t="shared" si="963"/>
        <v>0</v>
      </c>
      <c r="M1027" s="42">
        <f t="shared" si="964"/>
        <v>468751.19999999995</v>
      </c>
      <c r="N1027" s="42">
        <f t="shared" si="965"/>
        <v>697905.3</v>
      </c>
      <c r="O1027" s="48"/>
      <c r="P1027" s="48"/>
      <c r="Q1027" s="48"/>
      <c r="R1027" s="45">
        <f t="shared" si="943"/>
        <v>0</v>
      </c>
      <c r="S1027" s="45">
        <f t="shared" si="944"/>
        <v>468751.19999999995</v>
      </c>
      <c r="T1027" s="45">
        <f t="shared" si="945"/>
        <v>697905.3</v>
      </c>
      <c r="U1027" s="48"/>
      <c r="V1027" s="5">
        <v>0</v>
      </c>
    </row>
    <row r="1028" spans="1:22" ht="31.5" x14ac:dyDescent="0.25">
      <c r="A1028" s="20" t="s">
        <v>394</v>
      </c>
      <c r="B1028" s="20"/>
      <c r="C1028" s="20"/>
      <c r="D1028" s="20"/>
      <c r="E1028" s="23" t="s">
        <v>594</v>
      </c>
      <c r="F1028" s="24">
        <f>F1029+F1032</f>
        <v>5391.4</v>
      </c>
      <c r="G1028" s="24">
        <f t="shared" ref="G1028:K1028" si="975">G1029+G1032</f>
        <v>3602.6000000000004</v>
      </c>
      <c r="H1028" s="24">
        <f t="shared" si="975"/>
        <v>2530.6</v>
      </c>
      <c r="I1028" s="24">
        <f t="shared" si="975"/>
        <v>0</v>
      </c>
      <c r="J1028" s="24">
        <f t="shared" si="975"/>
        <v>0</v>
      </c>
      <c r="K1028" s="24">
        <f t="shared" si="975"/>
        <v>0</v>
      </c>
      <c r="L1028" s="42">
        <f t="shared" si="963"/>
        <v>5391.4</v>
      </c>
      <c r="M1028" s="42">
        <f t="shared" si="964"/>
        <v>3602.6000000000004</v>
      </c>
      <c r="N1028" s="42">
        <f t="shared" si="965"/>
        <v>2530.6</v>
      </c>
      <c r="O1028" s="48">
        <f t="shared" ref="O1028:P1028" si="976">O1029+O1032</f>
        <v>0</v>
      </c>
      <c r="P1028" s="48">
        <f t="shared" si="976"/>
        <v>0</v>
      </c>
      <c r="Q1028" s="48">
        <f t="shared" ref="Q1028" si="977">Q1029+Q1032</f>
        <v>0</v>
      </c>
      <c r="R1028" s="45">
        <f t="shared" si="943"/>
        <v>5391.4</v>
      </c>
      <c r="S1028" s="45">
        <f t="shared" si="944"/>
        <v>3602.6000000000004</v>
      </c>
      <c r="T1028" s="45">
        <f t="shared" si="945"/>
        <v>2530.6</v>
      </c>
      <c r="U1028" s="48">
        <f t="shared" ref="U1028" si="978">U1029+U1032</f>
        <v>0</v>
      </c>
    </row>
    <row r="1029" spans="1:22" ht="31.5" x14ac:dyDescent="0.25">
      <c r="A1029" s="20" t="s">
        <v>394</v>
      </c>
      <c r="B1029" s="20" t="s">
        <v>6</v>
      </c>
      <c r="C1029" s="20"/>
      <c r="D1029" s="20"/>
      <c r="E1029" s="23" t="s">
        <v>733</v>
      </c>
      <c r="F1029" s="24">
        <f>F1030</f>
        <v>1894.7</v>
      </c>
      <c r="G1029" s="24">
        <f t="shared" ref="G1029:U1030" si="979">G1030</f>
        <v>1894.7</v>
      </c>
      <c r="H1029" s="24">
        <f t="shared" si="979"/>
        <v>1894.7</v>
      </c>
      <c r="I1029" s="24">
        <f t="shared" si="979"/>
        <v>0</v>
      </c>
      <c r="J1029" s="24">
        <f t="shared" si="979"/>
        <v>0</v>
      </c>
      <c r="K1029" s="24">
        <f t="shared" si="979"/>
        <v>0</v>
      </c>
      <c r="L1029" s="42">
        <f t="shared" si="963"/>
        <v>1894.7</v>
      </c>
      <c r="M1029" s="42">
        <f t="shared" si="964"/>
        <v>1894.7</v>
      </c>
      <c r="N1029" s="42">
        <f t="shared" si="965"/>
        <v>1894.7</v>
      </c>
      <c r="O1029" s="48">
        <f t="shared" si="979"/>
        <v>0</v>
      </c>
      <c r="P1029" s="48">
        <f t="shared" si="979"/>
        <v>0</v>
      </c>
      <c r="Q1029" s="48">
        <f t="shared" si="979"/>
        <v>0</v>
      </c>
      <c r="R1029" s="45">
        <f t="shared" si="943"/>
        <v>1894.7</v>
      </c>
      <c r="S1029" s="45">
        <f t="shared" si="944"/>
        <v>1894.7</v>
      </c>
      <c r="T1029" s="45">
        <f t="shared" si="945"/>
        <v>1894.7</v>
      </c>
      <c r="U1029" s="48">
        <f t="shared" si="979"/>
        <v>0</v>
      </c>
    </row>
    <row r="1030" spans="1:22" ht="47.25" x14ac:dyDescent="0.25">
      <c r="A1030" s="20" t="s">
        <v>394</v>
      </c>
      <c r="B1030" s="20" t="s">
        <v>167</v>
      </c>
      <c r="C1030" s="20"/>
      <c r="D1030" s="20"/>
      <c r="E1030" s="23" t="s">
        <v>734</v>
      </c>
      <c r="F1030" s="24">
        <f>F1031</f>
        <v>1894.7</v>
      </c>
      <c r="G1030" s="24">
        <f t="shared" si="979"/>
        <v>1894.7</v>
      </c>
      <c r="H1030" s="24">
        <f t="shared" si="979"/>
        <v>1894.7</v>
      </c>
      <c r="I1030" s="24">
        <f t="shared" si="979"/>
        <v>0</v>
      </c>
      <c r="J1030" s="24">
        <f t="shared" si="979"/>
        <v>0</v>
      </c>
      <c r="K1030" s="24">
        <f t="shared" si="979"/>
        <v>0</v>
      </c>
      <c r="L1030" s="42">
        <f t="shared" si="963"/>
        <v>1894.7</v>
      </c>
      <c r="M1030" s="42">
        <f t="shared" si="964"/>
        <v>1894.7</v>
      </c>
      <c r="N1030" s="42">
        <f t="shared" si="965"/>
        <v>1894.7</v>
      </c>
      <c r="O1030" s="48">
        <f t="shared" si="979"/>
        <v>0</v>
      </c>
      <c r="P1030" s="48">
        <f t="shared" si="979"/>
        <v>0</v>
      </c>
      <c r="Q1030" s="48">
        <f t="shared" si="979"/>
        <v>0</v>
      </c>
      <c r="R1030" s="45">
        <f t="shared" si="943"/>
        <v>1894.7</v>
      </c>
      <c r="S1030" s="45">
        <f t="shared" si="944"/>
        <v>1894.7</v>
      </c>
      <c r="T1030" s="45">
        <f t="shared" si="945"/>
        <v>1894.7</v>
      </c>
      <c r="U1030" s="48">
        <f t="shared" si="979"/>
        <v>0</v>
      </c>
    </row>
    <row r="1031" spans="1:22" x14ac:dyDescent="0.25">
      <c r="A1031" s="20" t="s">
        <v>394</v>
      </c>
      <c r="B1031" s="20">
        <v>240</v>
      </c>
      <c r="C1031" s="20" t="s">
        <v>58</v>
      </c>
      <c r="D1031" s="20" t="s">
        <v>10</v>
      </c>
      <c r="E1031" s="23" t="s">
        <v>764</v>
      </c>
      <c r="F1031" s="24">
        <v>1894.7</v>
      </c>
      <c r="G1031" s="24">
        <v>1894.7</v>
      </c>
      <c r="H1031" s="24">
        <v>1894.7</v>
      </c>
      <c r="I1031" s="24"/>
      <c r="J1031" s="24"/>
      <c r="K1031" s="24"/>
      <c r="L1031" s="42">
        <f t="shared" si="963"/>
        <v>1894.7</v>
      </c>
      <c r="M1031" s="42">
        <f t="shared" si="964"/>
        <v>1894.7</v>
      </c>
      <c r="N1031" s="42">
        <f t="shared" si="965"/>
        <v>1894.7</v>
      </c>
      <c r="O1031" s="48"/>
      <c r="P1031" s="48"/>
      <c r="Q1031" s="48"/>
      <c r="R1031" s="45">
        <f t="shared" si="943"/>
        <v>1894.7</v>
      </c>
      <c r="S1031" s="45">
        <f t="shared" si="944"/>
        <v>1894.7</v>
      </c>
      <c r="T1031" s="45">
        <f t="shared" si="945"/>
        <v>1894.7</v>
      </c>
      <c r="U1031" s="48"/>
    </row>
    <row r="1032" spans="1:22" x14ac:dyDescent="0.25">
      <c r="A1032" s="20" t="s">
        <v>394</v>
      </c>
      <c r="B1032" s="20" t="s">
        <v>7</v>
      </c>
      <c r="C1032" s="20"/>
      <c r="D1032" s="20"/>
      <c r="E1032" s="23" t="s">
        <v>746</v>
      </c>
      <c r="F1032" s="24">
        <f>F1033</f>
        <v>3496.7</v>
      </c>
      <c r="G1032" s="24">
        <f t="shared" ref="G1032:U1033" si="980">G1033</f>
        <v>1707.9</v>
      </c>
      <c r="H1032" s="24">
        <f t="shared" si="980"/>
        <v>635.9</v>
      </c>
      <c r="I1032" s="24">
        <f t="shared" si="980"/>
        <v>0</v>
      </c>
      <c r="J1032" s="24">
        <f t="shared" si="980"/>
        <v>0</v>
      </c>
      <c r="K1032" s="24">
        <f t="shared" si="980"/>
        <v>0</v>
      </c>
      <c r="L1032" s="42">
        <f t="shared" si="963"/>
        <v>3496.7</v>
      </c>
      <c r="M1032" s="42">
        <f t="shared" si="964"/>
        <v>1707.9</v>
      </c>
      <c r="N1032" s="42">
        <f t="shared" si="965"/>
        <v>635.9</v>
      </c>
      <c r="O1032" s="48">
        <f t="shared" si="980"/>
        <v>0</v>
      </c>
      <c r="P1032" s="48">
        <f t="shared" si="980"/>
        <v>0</v>
      </c>
      <c r="Q1032" s="48">
        <f t="shared" si="980"/>
        <v>0</v>
      </c>
      <c r="R1032" s="45">
        <f t="shared" si="943"/>
        <v>3496.7</v>
      </c>
      <c r="S1032" s="45">
        <f t="shared" si="944"/>
        <v>1707.9</v>
      </c>
      <c r="T1032" s="45">
        <f t="shared" si="945"/>
        <v>635.9</v>
      </c>
      <c r="U1032" s="48">
        <f t="shared" si="980"/>
        <v>0</v>
      </c>
    </row>
    <row r="1033" spans="1:22" x14ac:dyDescent="0.25">
      <c r="A1033" s="20" t="s">
        <v>394</v>
      </c>
      <c r="B1033" s="20" t="s">
        <v>215</v>
      </c>
      <c r="C1033" s="20"/>
      <c r="D1033" s="20"/>
      <c r="E1033" s="23" t="s">
        <v>749</v>
      </c>
      <c r="F1033" s="24">
        <f>F1034</f>
        <v>3496.7</v>
      </c>
      <c r="G1033" s="24">
        <f t="shared" si="980"/>
        <v>1707.9</v>
      </c>
      <c r="H1033" s="24">
        <f t="shared" si="980"/>
        <v>635.9</v>
      </c>
      <c r="I1033" s="24">
        <f t="shared" si="980"/>
        <v>0</v>
      </c>
      <c r="J1033" s="24">
        <f t="shared" si="980"/>
        <v>0</v>
      </c>
      <c r="K1033" s="24">
        <f t="shared" si="980"/>
        <v>0</v>
      </c>
      <c r="L1033" s="42">
        <f t="shared" si="963"/>
        <v>3496.7</v>
      </c>
      <c r="M1033" s="42">
        <f t="shared" si="964"/>
        <v>1707.9</v>
      </c>
      <c r="N1033" s="42">
        <f t="shared" si="965"/>
        <v>635.9</v>
      </c>
      <c r="O1033" s="48">
        <f t="shared" si="980"/>
        <v>0</v>
      </c>
      <c r="P1033" s="48">
        <f t="shared" si="980"/>
        <v>0</v>
      </c>
      <c r="Q1033" s="48">
        <f t="shared" si="980"/>
        <v>0</v>
      </c>
      <c r="R1033" s="45">
        <f t="shared" si="943"/>
        <v>3496.7</v>
      </c>
      <c r="S1033" s="45">
        <f t="shared" si="944"/>
        <v>1707.9</v>
      </c>
      <c r="T1033" s="45">
        <f t="shared" si="945"/>
        <v>635.9</v>
      </c>
      <c r="U1033" s="48">
        <f t="shared" si="980"/>
        <v>0</v>
      </c>
    </row>
    <row r="1034" spans="1:22" x14ac:dyDescent="0.25">
      <c r="A1034" s="20" t="s">
        <v>394</v>
      </c>
      <c r="B1034" s="20">
        <v>850</v>
      </c>
      <c r="C1034" s="20" t="s">
        <v>58</v>
      </c>
      <c r="D1034" s="20" t="s">
        <v>10</v>
      </c>
      <c r="E1034" s="23" t="s">
        <v>764</v>
      </c>
      <c r="F1034" s="24">
        <v>3496.7</v>
      </c>
      <c r="G1034" s="24">
        <v>1707.9</v>
      </c>
      <c r="H1034" s="24">
        <v>635.9</v>
      </c>
      <c r="I1034" s="24"/>
      <c r="J1034" s="24"/>
      <c r="K1034" s="24"/>
      <c r="L1034" s="42">
        <f t="shared" si="963"/>
        <v>3496.7</v>
      </c>
      <c r="M1034" s="42">
        <f t="shared" si="964"/>
        <v>1707.9</v>
      </c>
      <c r="N1034" s="42">
        <f t="shared" si="965"/>
        <v>635.9</v>
      </c>
      <c r="O1034" s="48"/>
      <c r="P1034" s="48"/>
      <c r="Q1034" s="48"/>
      <c r="R1034" s="45">
        <f t="shared" si="943"/>
        <v>3496.7</v>
      </c>
      <c r="S1034" s="45">
        <f t="shared" si="944"/>
        <v>1707.9</v>
      </c>
      <c r="T1034" s="45">
        <f t="shared" si="945"/>
        <v>635.9</v>
      </c>
      <c r="U1034" s="48"/>
    </row>
    <row r="1035" spans="1:22" ht="47.25" x14ac:dyDescent="0.25">
      <c r="A1035" s="20" t="s">
        <v>395</v>
      </c>
      <c r="B1035" s="20"/>
      <c r="C1035" s="20"/>
      <c r="D1035" s="20"/>
      <c r="E1035" s="23" t="s">
        <v>595</v>
      </c>
      <c r="F1035" s="24">
        <f>F1036</f>
        <v>60.2</v>
      </c>
      <c r="G1035" s="24">
        <f t="shared" ref="G1035:U1037" si="981">G1036</f>
        <v>0</v>
      </c>
      <c r="H1035" s="24">
        <f t="shared" si="981"/>
        <v>0</v>
      </c>
      <c r="I1035" s="24">
        <f t="shared" si="981"/>
        <v>0</v>
      </c>
      <c r="J1035" s="24">
        <f t="shared" si="981"/>
        <v>0</v>
      </c>
      <c r="K1035" s="24">
        <f t="shared" si="981"/>
        <v>0</v>
      </c>
      <c r="L1035" s="42">
        <f t="shared" si="963"/>
        <v>60.2</v>
      </c>
      <c r="M1035" s="42">
        <f t="shared" si="964"/>
        <v>0</v>
      </c>
      <c r="N1035" s="42">
        <f t="shared" si="965"/>
        <v>0</v>
      </c>
      <c r="O1035" s="48">
        <f t="shared" si="981"/>
        <v>0</v>
      </c>
      <c r="P1035" s="48">
        <f t="shared" si="981"/>
        <v>0</v>
      </c>
      <c r="Q1035" s="48">
        <f t="shared" si="981"/>
        <v>0</v>
      </c>
      <c r="R1035" s="45">
        <f t="shared" si="943"/>
        <v>60.2</v>
      </c>
      <c r="S1035" s="45">
        <f t="shared" si="944"/>
        <v>0</v>
      </c>
      <c r="T1035" s="45">
        <f t="shared" si="945"/>
        <v>0</v>
      </c>
      <c r="U1035" s="48">
        <f t="shared" si="981"/>
        <v>0</v>
      </c>
    </row>
    <row r="1036" spans="1:22" ht="31.5" x14ac:dyDescent="0.25">
      <c r="A1036" s="20" t="s">
        <v>395</v>
      </c>
      <c r="B1036" s="20" t="s">
        <v>6</v>
      </c>
      <c r="C1036" s="20"/>
      <c r="D1036" s="20"/>
      <c r="E1036" s="23" t="s">
        <v>733</v>
      </c>
      <c r="F1036" s="24">
        <f>F1037</f>
        <v>60.2</v>
      </c>
      <c r="G1036" s="24">
        <f t="shared" si="981"/>
        <v>0</v>
      </c>
      <c r="H1036" s="24">
        <f t="shared" si="981"/>
        <v>0</v>
      </c>
      <c r="I1036" s="24">
        <f t="shared" si="981"/>
        <v>0</v>
      </c>
      <c r="J1036" s="24">
        <f t="shared" si="981"/>
        <v>0</v>
      </c>
      <c r="K1036" s="24">
        <f t="shared" si="981"/>
        <v>0</v>
      </c>
      <c r="L1036" s="42">
        <f t="shared" si="963"/>
        <v>60.2</v>
      </c>
      <c r="M1036" s="42">
        <f t="shared" si="964"/>
        <v>0</v>
      </c>
      <c r="N1036" s="42">
        <f t="shared" si="965"/>
        <v>0</v>
      </c>
      <c r="O1036" s="48">
        <f t="shared" si="981"/>
        <v>0</v>
      </c>
      <c r="P1036" s="48">
        <f t="shared" si="981"/>
        <v>0</v>
      </c>
      <c r="Q1036" s="48">
        <f t="shared" si="981"/>
        <v>0</v>
      </c>
      <c r="R1036" s="45">
        <f t="shared" si="943"/>
        <v>60.2</v>
      </c>
      <c r="S1036" s="45">
        <f t="shared" si="944"/>
        <v>0</v>
      </c>
      <c r="T1036" s="45">
        <f t="shared" si="945"/>
        <v>0</v>
      </c>
      <c r="U1036" s="48">
        <f t="shared" si="981"/>
        <v>0</v>
      </c>
    </row>
    <row r="1037" spans="1:22" ht="47.25" x14ac:dyDescent="0.25">
      <c r="A1037" s="20" t="s">
        <v>395</v>
      </c>
      <c r="B1037" s="20" t="s">
        <v>167</v>
      </c>
      <c r="C1037" s="20"/>
      <c r="D1037" s="20"/>
      <c r="E1037" s="23" t="s">
        <v>734</v>
      </c>
      <c r="F1037" s="24">
        <f>F1038</f>
        <v>60.2</v>
      </c>
      <c r="G1037" s="24">
        <f t="shared" si="981"/>
        <v>0</v>
      </c>
      <c r="H1037" s="24">
        <f t="shared" si="981"/>
        <v>0</v>
      </c>
      <c r="I1037" s="24">
        <f t="shared" si="981"/>
        <v>0</v>
      </c>
      <c r="J1037" s="24">
        <f t="shared" si="981"/>
        <v>0</v>
      </c>
      <c r="K1037" s="24">
        <f t="shared" si="981"/>
        <v>0</v>
      </c>
      <c r="L1037" s="42">
        <f t="shared" si="963"/>
        <v>60.2</v>
      </c>
      <c r="M1037" s="42">
        <f t="shared" si="964"/>
        <v>0</v>
      </c>
      <c r="N1037" s="42">
        <f t="shared" si="965"/>
        <v>0</v>
      </c>
      <c r="O1037" s="48">
        <f t="shared" si="981"/>
        <v>0</v>
      </c>
      <c r="P1037" s="48">
        <f t="shared" si="981"/>
        <v>0</v>
      </c>
      <c r="Q1037" s="48">
        <f t="shared" si="981"/>
        <v>0</v>
      </c>
      <c r="R1037" s="45">
        <f t="shared" si="943"/>
        <v>60.2</v>
      </c>
      <c r="S1037" s="45">
        <f t="shared" si="944"/>
        <v>0</v>
      </c>
      <c r="T1037" s="45">
        <f t="shared" si="945"/>
        <v>0</v>
      </c>
      <c r="U1037" s="48">
        <f t="shared" si="981"/>
        <v>0</v>
      </c>
    </row>
    <row r="1038" spans="1:22" x14ac:dyDescent="0.25">
      <c r="A1038" s="20" t="s">
        <v>395</v>
      </c>
      <c r="B1038" s="20">
        <v>240</v>
      </c>
      <c r="C1038" s="20" t="s">
        <v>58</v>
      </c>
      <c r="D1038" s="20" t="s">
        <v>10</v>
      </c>
      <c r="E1038" s="23" t="s">
        <v>764</v>
      </c>
      <c r="F1038" s="24">
        <v>60.2</v>
      </c>
      <c r="G1038" s="24">
        <v>0</v>
      </c>
      <c r="H1038" s="24">
        <v>0</v>
      </c>
      <c r="I1038" s="24"/>
      <c r="J1038" s="24"/>
      <c r="K1038" s="24"/>
      <c r="L1038" s="42">
        <f t="shared" si="963"/>
        <v>60.2</v>
      </c>
      <c r="M1038" s="42">
        <f t="shared" si="964"/>
        <v>0</v>
      </c>
      <c r="N1038" s="42">
        <f t="shared" si="965"/>
        <v>0</v>
      </c>
      <c r="O1038" s="48"/>
      <c r="P1038" s="48"/>
      <c r="Q1038" s="48"/>
      <c r="R1038" s="45">
        <f t="shared" si="943"/>
        <v>60.2</v>
      </c>
      <c r="S1038" s="45">
        <f t="shared" si="944"/>
        <v>0</v>
      </c>
      <c r="T1038" s="45">
        <f t="shared" si="945"/>
        <v>0</v>
      </c>
      <c r="U1038" s="48"/>
    </row>
    <row r="1039" spans="1:22" s="28" customFormat="1" ht="31.5" x14ac:dyDescent="0.25">
      <c r="A1039" s="25" t="s">
        <v>404</v>
      </c>
      <c r="B1039" s="25"/>
      <c r="C1039" s="25"/>
      <c r="D1039" s="25"/>
      <c r="E1039" s="26" t="s">
        <v>596</v>
      </c>
      <c r="F1039" s="27">
        <f>F1040+F1050</f>
        <v>31299.300000000003</v>
      </c>
      <c r="G1039" s="27">
        <f t="shared" ref="G1039:K1039" si="982">G1040+G1050</f>
        <v>30515.7</v>
      </c>
      <c r="H1039" s="27">
        <f t="shared" si="982"/>
        <v>30529.100000000002</v>
      </c>
      <c r="I1039" s="27">
        <f t="shared" si="982"/>
        <v>0</v>
      </c>
      <c r="J1039" s="27">
        <f t="shared" si="982"/>
        <v>0</v>
      </c>
      <c r="K1039" s="27">
        <f t="shared" si="982"/>
        <v>0</v>
      </c>
      <c r="L1039" s="42">
        <f t="shared" si="963"/>
        <v>31299.300000000003</v>
      </c>
      <c r="M1039" s="42">
        <f t="shared" si="964"/>
        <v>30515.7</v>
      </c>
      <c r="N1039" s="42">
        <f t="shared" si="965"/>
        <v>30529.100000000002</v>
      </c>
      <c r="O1039" s="49">
        <f t="shared" ref="O1039:P1039" si="983">O1040+O1050</f>
        <v>0</v>
      </c>
      <c r="P1039" s="49">
        <f t="shared" si="983"/>
        <v>0</v>
      </c>
      <c r="Q1039" s="49">
        <f t="shared" ref="Q1039" si="984">Q1040+Q1050</f>
        <v>0</v>
      </c>
      <c r="R1039" s="55">
        <f t="shared" si="943"/>
        <v>31299.300000000003</v>
      </c>
      <c r="S1039" s="45">
        <f t="shared" si="944"/>
        <v>30515.7</v>
      </c>
      <c r="T1039" s="45">
        <f t="shared" si="945"/>
        <v>30529.100000000002</v>
      </c>
      <c r="U1039" s="49">
        <f t="shared" ref="U1039" si="985">U1040+U1050</f>
        <v>0</v>
      </c>
    </row>
    <row r="1040" spans="1:22" ht="78.75" x14ac:dyDescent="0.25">
      <c r="A1040" s="20" t="s">
        <v>398</v>
      </c>
      <c r="B1040" s="20"/>
      <c r="C1040" s="20"/>
      <c r="D1040" s="20"/>
      <c r="E1040" s="23" t="s">
        <v>434</v>
      </c>
      <c r="F1040" s="24">
        <f>F1041+F1044+F1047</f>
        <v>21228.800000000003</v>
      </c>
      <c r="G1040" s="24">
        <f t="shared" ref="G1040:K1040" si="986">G1041+G1044+G1047</f>
        <v>20434.900000000001</v>
      </c>
      <c r="H1040" s="24">
        <f t="shared" si="986"/>
        <v>20434.900000000001</v>
      </c>
      <c r="I1040" s="24">
        <f t="shared" si="986"/>
        <v>0</v>
      </c>
      <c r="J1040" s="24">
        <f t="shared" si="986"/>
        <v>0</v>
      </c>
      <c r="K1040" s="24">
        <f t="shared" si="986"/>
        <v>0</v>
      </c>
      <c r="L1040" s="42">
        <f t="shared" si="963"/>
        <v>21228.800000000003</v>
      </c>
      <c r="M1040" s="42">
        <f t="shared" si="964"/>
        <v>20434.900000000001</v>
      </c>
      <c r="N1040" s="42">
        <f t="shared" si="965"/>
        <v>20434.900000000001</v>
      </c>
      <c r="O1040" s="48">
        <f t="shared" ref="O1040:P1040" si="987">O1041+O1044+O1047</f>
        <v>0</v>
      </c>
      <c r="P1040" s="48">
        <f t="shared" si="987"/>
        <v>0</v>
      </c>
      <c r="Q1040" s="48">
        <f t="shared" ref="Q1040" si="988">Q1041+Q1044+Q1047</f>
        <v>0</v>
      </c>
      <c r="R1040" s="45">
        <f t="shared" si="943"/>
        <v>21228.800000000003</v>
      </c>
      <c r="S1040" s="45">
        <f t="shared" si="944"/>
        <v>20434.900000000001</v>
      </c>
      <c r="T1040" s="45">
        <f t="shared" si="945"/>
        <v>20434.900000000001</v>
      </c>
      <c r="U1040" s="48">
        <f t="shared" ref="U1040" si="989">U1041+U1044+U1047</f>
        <v>0</v>
      </c>
    </row>
    <row r="1041" spans="1:21" ht="94.5" x14ac:dyDescent="0.25">
      <c r="A1041" s="20" t="s">
        <v>398</v>
      </c>
      <c r="B1041" s="20" t="s">
        <v>13</v>
      </c>
      <c r="C1041" s="20"/>
      <c r="D1041" s="20"/>
      <c r="E1041" s="23" t="s">
        <v>730</v>
      </c>
      <c r="F1041" s="24">
        <f>F1042</f>
        <v>18637.300000000003</v>
      </c>
      <c r="G1041" s="24">
        <f t="shared" ref="G1041:U1042" si="990">G1042</f>
        <v>18637.300000000003</v>
      </c>
      <c r="H1041" s="24">
        <f t="shared" si="990"/>
        <v>18637.300000000003</v>
      </c>
      <c r="I1041" s="24">
        <f t="shared" si="990"/>
        <v>0</v>
      </c>
      <c r="J1041" s="24">
        <f t="shared" si="990"/>
        <v>0</v>
      </c>
      <c r="K1041" s="24">
        <f t="shared" si="990"/>
        <v>0</v>
      </c>
      <c r="L1041" s="42">
        <f t="shared" si="963"/>
        <v>18637.300000000003</v>
      </c>
      <c r="M1041" s="42">
        <f t="shared" si="964"/>
        <v>18637.300000000003</v>
      </c>
      <c r="N1041" s="42">
        <f t="shared" si="965"/>
        <v>18637.300000000003</v>
      </c>
      <c r="O1041" s="48">
        <f t="shared" si="990"/>
        <v>0</v>
      </c>
      <c r="P1041" s="48">
        <f t="shared" si="990"/>
        <v>0</v>
      </c>
      <c r="Q1041" s="48">
        <f t="shared" si="990"/>
        <v>0</v>
      </c>
      <c r="R1041" s="45">
        <f t="shared" si="943"/>
        <v>18637.300000000003</v>
      </c>
      <c r="S1041" s="45">
        <f t="shared" si="944"/>
        <v>18637.300000000003</v>
      </c>
      <c r="T1041" s="45">
        <f t="shared" si="945"/>
        <v>18637.300000000003</v>
      </c>
      <c r="U1041" s="48">
        <f t="shared" si="990"/>
        <v>0</v>
      </c>
    </row>
    <row r="1042" spans="1:21" ht="31.5" x14ac:dyDescent="0.25">
      <c r="A1042" s="20" t="s">
        <v>398</v>
      </c>
      <c r="B1042" s="20" t="s">
        <v>422</v>
      </c>
      <c r="C1042" s="20"/>
      <c r="D1042" s="20"/>
      <c r="E1042" s="23" t="s">
        <v>731</v>
      </c>
      <c r="F1042" s="24">
        <f>F1043</f>
        <v>18637.300000000003</v>
      </c>
      <c r="G1042" s="24">
        <f t="shared" si="990"/>
        <v>18637.300000000003</v>
      </c>
      <c r="H1042" s="24">
        <f t="shared" si="990"/>
        <v>18637.300000000003</v>
      </c>
      <c r="I1042" s="24">
        <f t="shared" si="990"/>
        <v>0</v>
      </c>
      <c r="J1042" s="24">
        <f t="shared" si="990"/>
        <v>0</v>
      </c>
      <c r="K1042" s="24">
        <f t="shared" si="990"/>
        <v>0</v>
      </c>
      <c r="L1042" s="42">
        <f t="shared" si="963"/>
        <v>18637.300000000003</v>
      </c>
      <c r="M1042" s="42">
        <f t="shared" si="964"/>
        <v>18637.300000000003</v>
      </c>
      <c r="N1042" s="42">
        <f t="shared" si="965"/>
        <v>18637.300000000003</v>
      </c>
      <c r="O1042" s="48">
        <f t="shared" si="990"/>
        <v>0</v>
      </c>
      <c r="P1042" s="48">
        <f t="shared" si="990"/>
        <v>0</v>
      </c>
      <c r="Q1042" s="48">
        <f t="shared" si="990"/>
        <v>0</v>
      </c>
      <c r="R1042" s="45">
        <f t="shared" si="943"/>
        <v>18637.300000000003</v>
      </c>
      <c r="S1042" s="45">
        <f t="shared" si="944"/>
        <v>18637.300000000003</v>
      </c>
      <c r="T1042" s="45">
        <f t="shared" si="945"/>
        <v>18637.300000000003</v>
      </c>
      <c r="U1042" s="48">
        <f t="shared" si="990"/>
        <v>0</v>
      </c>
    </row>
    <row r="1043" spans="1:21" ht="31.5" x14ac:dyDescent="0.25">
      <c r="A1043" s="20" t="s">
        <v>398</v>
      </c>
      <c r="B1043" s="20">
        <v>110</v>
      </c>
      <c r="C1043" s="20" t="s">
        <v>58</v>
      </c>
      <c r="D1043" s="20" t="s">
        <v>58</v>
      </c>
      <c r="E1043" s="23" t="s">
        <v>767</v>
      </c>
      <c r="F1043" s="24">
        <v>18637.300000000003</v>
      </c>
      <c r="G1043" s="24">
        <v>18637.300000000003</v>
      </c>
      <c r="H1043" s="24">
        <v>18637.300000000003</v>
      </c>
      <c r="I1043" s="24"/>
      <c r="J1043" s="24"/>
      <c r="K1043" s="24"/>
      <c r="L1043" s="42">
        <f t="shared" si="963"/>
        <v>18637.300000000003</v>
      </c>
      <c r="M1043" s="42">
        <f t="shared" si="964"/>
        <v>18637.300000000003</v>
      </c>
      <c r="N1043" s="42">
        <f t="shared" si="965"/>
        <v>18637.300000000003</v>
      </c>
      <c r="O1043" s="48"/>
      <c r="P1043" s="48"/>
      <c r="Q1043" s="48"/>
      <c r="R1043" s="45">
        <f t="shared" si="943"/>
        <v>18637.300000000003</v>
      </c>
      <c r="S1043" s="45">
        <f t="shared" si="944"/>
        <v>18637.300000000003</v>
      </c>
      <c r="T1043" s="45">
        <f t="shared" si="945"/>
        <v>18637.300000000003</v>
      </c>
      <c r="U1043" s="48"/>
    </row>
    <row r="1044" spans="1:21" ht="31.5" x14ac:dyDescent="0.25">
      <c r="A1044" s="20" t="s">
        <v>398</v>
      </c>
      <c r="B1044" s="20" t="s">
        <v>6</v>
      </c>
      <c r="C1044" s="20"/>
      <c r="D1044" s="20"/>
      <c r="E1044" s="23" t="s">
        <v>733</v>
      </c>
      <c r="F1044" s="24">
        <f>F1045</f>
        <v>2547.3999999999996</v>
      </c>
      <c r="G1044" s="24">
        <f t="shared" ref="G1044:U1045" si="991">G1045</f>
        <v>1753</v>
      </c>
      <c r="H1044" s="24">
        <f t="shared" si="991"/>
        <v>1753.5</v>
      </c>
      <c r="I1044" s="24">
        <f t="shared" si="991"/>
        <v>0</v>
      </c>
      <c r="J1044" s="24">
        <f t="shared" si="991"/>
        <v>0</v>
      </c>
      <c r="K1044" s="24">
        <f t="shared" si="991"/>
        <v>0</v>
      </c>
      <c r="L1044" s="42">
        <f t="shared" si="963"/>
        <v>2547.3999999999996</v>
      </c>
      <c r="M1044" s="42">
        <f t="shared" si="964"/>
        <v>1753</v>
      </c>
      <c r="N1044" s="42">
        <f t="shared" si="965"/>
        <v>1753.5</v>
      </c>
      <c r="O1044" s="48">
        <f t="shared" si="991"/>
        <v>0</v>
      </c>
      <c r="P1044" s="48">
        <f t="shared" si="991"/>
        <v>0</v>
      </c>
      <c r="Q1044" s="48">
        <f t="shared" si="991"/>
        <v>0</v>
      </c>
      <c r="R1044" s="45">
        <f t="shared" si="943"/>
        <v>2547.3999999999996</v>
      </c>
      <c r="S1044" s="45">
        <f t="shared" si="944"/>
        <v>1753</v>
      </c>
      <c r="T1044" s="45">
        <f t="shared" si="945"/>
        <v>1753.5</v>
      </c>
      <c r="U1044" s="48">
        <f t="shared" si="991"/>
        <v>0</v>
      </c>
    </row>
    <row r="1045" spans="1:21" ht="47.25" x14ac:dyDescent="0.25">
      <c r="A1045" s="20" t="s">
        <v>398</v>
      </c>
      <c r="B1045" s="20" t="s">
        <v>167</v>
      </c>
      <c r="C1045" s="20"/>
      <c r="D1045" s="20"/>
      <c r="E1045" s="23" t="s">
        <v>734</v>
      </c>
      <c r="F1045" s="24">
        <f>F1046</f>
        <v>2547.3999999999996</v>
      </c>
      <c r="G1045" s="24">
        <f t="shared" si="991"/>
        <v>1753</v>
      </c>
      <c r="H1045" s="24">
        <f t="shared" si="991"/>
        <v>1753.5</v>
      </c>
      <c r="I1045" s="24">
        <f t="shared" si="991"/>
        <v>0</v>
      </c>
      <c r="J1045" s="24">
        <f t="shared" si="991"/>
        <v>0</v>
      </c>
      <c r="K1045" s="24">
        <f t="shared" si="991"/>
        <v>0</v>
      </c>
      <c r="L1045" s="42">
        <f t="shared" si="963"/>
        <v>2547.3999999999996</v>
      </c>
      <c r="M1045" s="42">
        <f t="shared" si="964"/>
        <v>1753</v>
      </c>
      <c r="N1045" s="42">
        <f t="shared" si="965"/>
        <v>1753.5</v>
      </c>
      <c r="O1045" s="48">
        <f t="shared" si="991"/>
        <v>0</v>
      </c>
      <c r="P1045" s="48">
        <f t="shared" si="991"/>
        <v>0</v>
      </c>
      <c r="Q1045" s="48">
        <f t="shared" si="991"/>
        <v>0</v>
      </c>
      <c r="R1045" s="45">
        <f t="shared" si="943"/>
        <v>2547.3999999999996</v>
      </c>
      <c r="S1045" s="45">
        <f t="shared" si="944"/>
        <v>1753</v>
      </c>
      <c r="T1045" s="45">
        <f t="shared" si="945"/>
        <v>1753.5</v>
      </c>
      <c r="U1045" s="48">
        <f t="shared" si="991"/>
        <v>0</v>
      </c>
    </row>
    <row r="1046" spans="1:21" ht="31.5" x14ac:dyDescent="0.25">
      <c r="A1046" s="20" t="s">
        <v>398</v>
      </c>
      <c r="B1046" s="20">
        <v>240</v>
      </c>
      <c r="C1046" s="20" t="s">
        <v>58</v>
      </c>
      <c r="D1046" s="20" t="s">
        <v>58</v>
      </c>
      <c r="E1046" s="23" t="s">
        <v>767</v>
      </c>
      <c r="F1046" s="24">
        <v>2547.3999999999996</v>
      </c>
      <c r="G1046" s="24">
        <v>1753</v>
      </c>
      <c r="H1046" s="24">
        <v>1753.5</v>
      </c>
      <c r="I1046" s="24"/>
      <c r="J1046" s="24"/>
      <c r="K1046" s="24"/>
      <c r="L1046" s="42">
        <f t="shared" si="963"/>
        <v>2547.3999999999996</v>
      </c>
      <c r="M1046" s="42">
        <f t="shared" si="964"/>
        <v>1753</v>
      </c>
      <c r="N1046" s="42">
        <f t="shared" si="965"/>
        <v>1753.5</v>
      </c>
      <c r="O1046" s="48"/>
      <c r="P1046" s="48"/>
      <c r="Q1046" s="48"/>
      <c r="R1046" s="45">
        <f t="shared" si="943"/>
        <v>2547.3999999999996</v>
      </c>
      <c r="S1046" s="45">
        <f t="shared" si="944"/>
        <v>1753</v>
      </c>
      <c r="T1046" s="45">
        <f t="shared" si="945"/>
        <v>1753.5</v>
      </c>
      <c r="U1046" s="48"/>
    </row>
    <row r="1047" spans="1:21" x14ac:dyDescent="0.25">
      <c r="A1047" s="20" t="s">
        <v>398</v>
      </c>
      <c r="B1047" s="20" t="s">
        <v>7</v>
      </c>
      <c r="C1047" s="20"/>
      <c r="D1047" s="20"/>
      <c r="E1047" s="23" t="s">
        <v>746</v>
      </c>
      <c r="F1047" s="24">
        <f>F1048</f>
        <v>44.1</v>
      </c>
      <c r="G1047" s="24">
        <f t="shared" ref="G1047:U1048" si="992">G1048</f>
        <v>44.6</v>
      </c>
      <c r="H1047" s="24">
        <f t="shared" si="992"/>
        <v>44.1</v>
      </c>
      <c r="I1047" s="24">
        <f t="shared" si="992"/>
        <v>0</v>
      </c>
      <c r="J1047" s="24">
        <f t="shared" si="992"/>
        <v>0</v>
      </c>
      <c r="K1047" s="24">
        <f t="shared" si="992"/>
        <v>0</v>
      </c>
      <c r="L1047" s="42">
        <f t="shared" si="963"/>
        <v>44.1</v>
      </c>
      <c r="M1047" s="42">
        <f t="shared" si="964"/>
        <v>44.6</v>
      </c>
      <c r="N1047" s="42">
        <f t="shared" si="965"/>
        <v>44.1</v>
      </c>
      <c r="O1047" s="48">
        <f t="shared" si="992"/>
        <v>0</v>
      </c>
      <c r="P1047" s="48">
        <f t="shared" si="992"/>
        <v>0</v>
      </c>
      <c r="Q1047" s="48">
        <f t="shared" si="992"/>
        <v>0</v>
      </c>
      <c r="R1047" s="45">
        <f t="shared" si="943"/>
        <v>44.1</v>
      </c>
      <c r="S1047" s="45">
        <f t="shared" si="944"/>
        <v>44.6</v>
      </c>
      <c r="T1047" s="45">
        <f t="shared" si="945"/>
        <v>44.1</v>
      </c>
      <c r="U1047" s="48">
        <f t="shared" si="992"/>
        <v>0</v>
      </c>
    </row>
    <row r="1048" spans="1:21" x14ac:dyDescent="0.25">
      <c r="A1048" s="20" t="s">
        <v>398</v>
      </c>
      <c r="B1048" s="20" t="s">
        <v>215</v>
      </c>
      <c r="C1048" s="20"/>
      <c r="D1048" s="20"/>
      <c r="E1048" s="23" t="s">
        <v>749</v>
      </c>
      <c r="F1048" s="24">
        <f>F1049</f>
        <v>44.1</v>
      </c>
      <c r="G1048" s="24">
        <f t="shared" si="992"/>
        <v>44.6</v>
      </c>
      <c r="H1048" s="24">
        <f t="shared" si="992"/>
        <v>44.1</v>
      </c>
      <c r="I1048" s="24">
        <f t="shared" si="992"/>
        <v>0</v>
      </c>
      <c r="J1048" s="24">
        <f t="shared" si="992"/>
        <v>0</v>
      </c>
      <c r="K1048" s="24">
        <f t="shared" si="992"/>
        <v>0</v>
      </c>
      <c r="L1048" s="42">
        <f t="shared" si="963"/>
        <v>44.1</v>
      </c>
      <c r="M1048" s="42">
        <f t="shared" si="964"/>
        <v>44.6</v>
      </c>
      <c r="N1048" s="42">
        <f t="shared" si="965"/>
        <v>44.1</v>
      </c>
      <c r="O1048" s="48">
        <f t="shared" si="992"/>
        <v>0</v>
      </c>
      <c r="P1048" s="48">
        <f t="shared" si="992"/>
        <v>0</v>
      </c>
      <c r="Q1048" s="48">
        <f t="shared" si="992"/>
        <v>0</v>
      </c>
      <c r="R1048" s="45">
        <f t="shared" si="943"/>
        <v>44.1</v>
      </c>
      <c r="S1048" s="45">
        <f t="shared" si="944"/>
        <v>44.6</v>
      </c>
      <c r="T1048" s="45">
        <f t="shared" si="945"/>
        <v>44.1</v>
      </c>
      <c r="U1048" s="48">
        <f t="shared" si="992"/>
        <v>0</v>
      </c>
    </row>
    <row r="1049" spans="1:21" ht="31.5" x14ac:dyDescent="0.25">
      <c r="A1049" s="20" t="s">
        <v>398</v>
      </c>
      <c r="B1049" s="20">
        <v>850</v>
      </c>
      <c r="C1049" s="20" t="s">
        <v>58</v>
      </c>
      <c r="D1049" s="20" t="s">
        <v>58</v>
      </c>
      <c r="E1049" s="23" t="s">
        <v>767</v>
      </c>
      <c r="F1049" s="24">
        <v>44.1</v>
      </c>
      <c r="G1049" s="24">
        <v>44.6</v>
      </c>
      <c r="H1049" s="24">
        <v>44.1</v>
      </c>
      <c r="I1049" s="24"/>
      <c r="J1049" s="24"/>
      <c r="K1049" s="24"/>
      <c r="L1049" s="42">
        <f t="shared" si="963"/>
        <v>44.1</v>
      </c>
      <c r="M1049" s="42">
        <f t="shared" si="964"/>
        <v>44.6</v>
      </c>
      <c r="N1049" s="42">
        <f t="shared" si="965"/>
        <v>44.1</v>
      </c>
      <c r="O1049" s="48"/>
      <c r="P1049" s="48"/>
      <c r="Q1049" s="48"/>
      <c r="R1049" s="45">
        <f t="shared" si="943"/>
        <v>44.1</v>
      </c>
      <c r="S1049" s="45">
        <f t="shared" si="944"/>
        <v>44.6</v>
      </c>
      <c r="T1049" s="45">
        <f t="shared" si="945"/>
        <v>44.1</v>
      </c>
      <c r="U1049" s="48"/>
    </row>
    <row r="1050" spans="1:21" ht="31.5" x14ac:dyDescent="0.25">
      <c r="A1050" s="20" t="s">
        <v>396</v>
      </c>
      <c r="B1050" s="20"/>
      <c r="C1050" s="20"/>
      <c r="D1050" s="20"/>
      <c r="E1050" s="23" t="s">
        <v>597</v>
      </c>
      <c r="F1050" s="24">
        <f>F1051+F1054</f>
        <v>10070.5</v>
      </c>
      <c r="G1050" s="24">
        <f t="shared" ref="G1050:K1050" si="993">G1051+G1054</f>
        <v>10080.799999999999</v>
      </c>
      <c r="H1050" s="24">
        <f t="shared" si="993"/>
        <v>10094.200000000001</v>
      </c>
      <c r="I1050" s="24">
        <f t="shared" si="993"/>
        <v>0</v>
      </c>
      <c r="J1050" s="24">
        <f t="shared" si="993"/>
        <v>0</v>
      </c>
      <c r="K1050" s="24">
        <f t="shared" si="993"/>
        <v>0</v>
      </c>
      <c r="L1050" s="42">
        <f t="shared" si="963"/>
        <v>10070.5</v>
      </c>
      <c r="M1050" s="42">
        <f t="shared" si="964"/>
        <v>10080.799999999999</v>
      </c>
      <c r="N1050" s="42">
        <f t="shared" si="965"/>
        <v>10094.200000000001</v>
      </c>
      <c r="O1050" s="48">
        <f t="shared" ref="O1050:P1050" si="994">O1051+O1054</f>
        <v>0</v>
      </c>
      <c r="P1050" s="48">
        <f t="shared" si="994"/>
        <v>0</v>
      </c>
      <c r="Q1050" s="48">
        <f t="shared" ref="Q1050" si="995">Q1051+Q1054</f>
        <v>0</v>
      </c>
      <c r="R1050" s="45">
        <f t="shared" si="943"/>
        <v>10070.5</v>
      </c>
      <c r="S1050" s="45">
        <f t="shared" si="944"/>
        <v>10080.799999999999</v>
      </c>
      <c r="T1050" s="45">
        <f t="shared" si="945"/>
        <v>10094.200000000001</v>
      </c>
      <c r="U1050" s="48">
        <f t="shared" ref="U1050" si="996">U1051+U1054</f>
        <v>0</v>
      </c>
    </row>
    <row r="1051" spans="1:21" ht="31.5" x14ac:dyDescent="0.25">
      <c r="A1051" s="20" t="s">
        <v>396</v>
      </c>
      <c r="B1051" s="20" t="s">
        <v>6</v>
      </c>
      <c r="C1051" s="20"/>
      <c r="D1051" s="20"/>
      <c r="E1051" s="23" t="s">
        <v>733</v>
      </c>
      <c r="F1051" s="24">
        <f>F1052</f>
        <v>9710.5</v>
      </c>
      <c r="G1051" s="24">
        <f t="shared" ref="G1051:U1052" si="997">G1052</f>
        <v>9720.7999999999993</v>
      </c>
      <c r="H1051" s="24">
        <f t="shared" si="997"/>
        <v>9734.2000000000007</v>
      </c>
      <c r="I1051" s="24">
        <f t="shared" si="997"/>
        <v>0</v>
      </c>
      <c r="J1051" s="24">
        <f t="shared" si="997"/>
        <v>0</v>
      </c>
      <c r="K1051" s="24">
        <f t="shared" si="997"/>
        <v>0</v>
      </c>
      <c r="L1051" s="42">
        <f t="shared" si="963"/>
        <v>9710.5</v>
      </c>
      <c r="M1051" s="42">
        <f t="shared" si="964"/>
        <v>9720.7999999999993</v>
      </c>
      <c r="N1051" s="42">
        <f t="shared" si="965"/>
        <v>9734.2000000000007</v>
      </c>
      <c r="O1051" s="48">
        <f t="shared" si="997"/>
        <v>0</v>
      </c>
      <c r="P1051" s="48">
        <f t="shared" si="997"/>
        <v>0</v>
      </c>
      <c r="Q1051" s="48">
        <f t="shared" si="997"/>
        <v>0</v>
      </c>
      <c r="R1051" s="45">
        <f t="shared" si="943"/>
        <v>9710.5</v>
      </c>
      <c r="S1051" s="45">
        <f t="shared" si="944"/>
        <v>9720.7999999999993</v>
      </c>
      <c r="T1051" s="45">
        <f t="shared" si="945"/>
        <v>9734.2000000000007</v>
      </c>
      <c r="U1051" s="48">
        <f t="shared" si="997"/>
        <v>0</v>
      </c>
    </row>
    <row r="1052" spans="1:21" ht="47.25" x14ac:dyDescent="0.25">
      <c r="A1052" s="20" t="s">
        <v>396</v>
      </c>
      <c r="B1052" s="20" t="s">
        <v>167</v>
      </c>
      <c r="C1052" s="20"/>
      <c r="D1052" s="20"/>
      <c r="E1052" s="23" t="s">
        <v>734</v>
      </c>
      <c r="F1052" s="24">
        <f>F1053</f>
        <v>9710.5</v>
      </c>
      <c r="G1052" s="24">
        <f t="shared" si="997"/>
        <v>9720.7999999999993</v>
      </c>
      <c r="H1052" s="24">
        <f t="shared" si="997"/>
        <v>9734.2000000000007</v>
      </c>
      <c r="I1052" s="24">
        <f t="shared" si="997"/>
        <v>0</v>
      </c>
      <c r="J1052" s="24">
        <f t="shared" si="997"/>
        <v>0</v>
      </c>
      <c r="K1052" s="24">
        <f t="shared" si="997"/>
        <v>0</v>
      </c>
      <c r="L1052" s="42">
        <f t="shared" si="963"/>
        <v>9710.5</v>
      </c>
      <c r="M1052" s="42">
        <f t="shared" si="964"/>
        <v>9720.7999999999993</v>
      </c>
      <c r="N1052" s="42">
        <f t="shared" si="965"/>
        <v>9734.2000000000007</v>
      </c>
      <c r="O1052" s="48">
        <f t="shared" si="997"/>
        <v>0</v>
      </c>
      <c r="P1052" s="48">
        <f t="shared" si="997"/>
        <v>0</v>
      </c>
      <c r="Q1052" s="48">
        <f t="shared" si="997"/>
        <v>0</v>
      </c>
      <c r="R1052" s="45">
        <f t="shared" ref="R1052:R1119" si="998">L1052+O1052</f>
        <v>9710.5</v>
      </c>
      <c r="S1052" s="45">
        <f t="shared" ref="S1052:S1119" si="999">M1052+P1052</f>
        <v>9720.7999999999993</v>
      </c>
      <c r="T1052" s="45">
        <f t="shared" ref="T1052:T1119" si="1000">N1052+Q1052</f>
        <v>9734.2000000000007</v>
      </c>
      <c r="U1052" s="48">
        <f t="shared" si="997"/>
        <v>0</v>
      </c>
    </row>
    <row r="1053" spans="1:21" x14ac:dyDescent="0.25">
      <c r="A1053" s="20" t="s">
        <v>396</v>
      </c>
      <c r="B1053" s="20">
        <v>240</v>
      </c>
      <c r="C1053" s="20" t="s">
        <v>58</v>
      </c>
      <c r="D1053" s="20" t="s">
        <v>10</v>
      </c>
      <c r="E1053" s="23" t="s">
        <v>764</v>
      </c>
      <c r="F1053" s="24">
        <v>9710.5</v>
      </c>
      <c r="G1053" s="24">
        <v>9720.7999999999993</v>
      </c>
      <c r="H1053" s="24">
        <v>9734.2000000000007</v>
      </c>
      <c r="I1053" s="24"/>
      <c r="J1053" s="24"/>
      <c r="K1053" s="24"/>
      <c r="L1053" s="42">
        <f t="shared" si="963"/>
        <v>9710.5</v>
      </c>
      <c r="M1053" s="42">
        <f t="shared" si="964"/>
        <v>9720.7999999999993</v>
      </c>
      <c r="N1053" s="42">
        <f t="shared" si="965"/>
        <v>9734.2000000000007</v>
      </c>
      <c r="O1053" s="48"/>
      <c r="P1053" s="48"/>
      <c r="Q1053" s="48"/>
      <c r="R1053" s="45">
        <f t="shared" si="998"/>
        <v>9710.5</v>
      </c>
      <c r="S1053" s="45">
        <f t="shared" si="999"/>
        <v>9720.7999999999993</v>
      </c>
      <c r="T1053" s="45">
        <f t="shared" si="1000"/>
        <v>9734.2000000000007</v>
      </c>
      <c r="U1053" s="48"/>
    </row>
    <row r="1054" spans="1:21" x14ac:dyDescent="0.25">
      <c r="A1054" s="20" t="s">
        <v>396</v>
      </c>
      <c r="B1054" s="20" t="s">
        <v>7</v>
      </c>
      <c r="C1054" s="20"/>
      <c r="D1054" s="20"/>
      <c r="E1054" s="23" t="s">
        <v>746</v>
      </c>
      <c r="F1054" s="24">
        <f>F1055</f>
        <v>360</v>
      </c>
      <c r="G1054" s="24">
        <f t="shared" ref="G1054:U1055" si="1001">G1055</f>
        <v>360</v>
      </c>
      <c r="H1054" s="24">
        <f t="shared" si="1001"/>
        <v>360</v>
      </c>
      <c r="I1054" s="24">
        <f t="shared" si="1001"/>
        <v>0</v>
      </c>
      <c r="J1054" s="24">
        <f t="shared" si="1001"/>
        <v>0</v>
      </c>
      <c r="K1054" s="24">
        <f t="shared" si="1001"/>
        <v>0</v>
      </c>
      <c r="L1054" s="42">
        <f t="shared" si="963"/>
        <v>360</v>
      </c>
      <c r="M1054" s="42">
        <f t="shared" si="964"/>
        <v>360</v>
      </c>
      <c r="N1054" s="42">
        <f t="shared" si="965"/>
        <v>360</v>
      </c>
      <c r="O1054" s="48">
        <f t="shared" si="1001"/>
        <v>0</v>
      </c>
      <c r="P1054" s="48">
        <f t="shared" si="1001"/>
        <v>0</v>
      </c>
      <c r="Q1054" s="48">
        <f t="shared" si="1001"/>
        <v>0</v>
      </c>
      <c r="R1054" s="45">
        <f t="shared" si="998"/>
        <v>360</v>
      </c>
      <c r="S1054" s="45">
        <f t="shared" si="999"/>
        <v>360</v>
      </c>
      <c r="T1054" s="45">
        <f t="shared" si="1000"/>
        <v>360</v>
      </c>
      <c r="U1054" s="48">
        <f t="shared" si="1001"/>
        <v>0</v>
      </c>
    </row>
    <row r="1055" spans="1:21" x14ac:dyDescent="0.25">
      <c r="A1055" s="20" t="s">
        <v>396</v>
      </c>
      <c r="B1055" s="20" t="s">
        <v>215</v>
      </c>
      <c r="C1055" s="20"/>
      <c r="D1055" s="20"/>
      <c r="E1055" s="23" t="s">
        <v>749</v>
      </c>
      <c r="F1055" s="24">
        <f>F1056</f>
        <v>360</v>
      </c>
      <c r="G1055" s="24">
        <f t="shared" si="1001"/>
        <v>360</v>
      </c>
      <c r="H1055" s="24">
        <f t="shared" si="1001"/>
        <v>360</v>
      </c>
      <c r="I1055" s="24">
        <f t="shared" si="1001"/>
        <v>0</v>
      </c>
      <c r="J1055" s="24">
        <f t="shared" si="1001"/>
        <v>0</v>
      </c>
      <c r="K1055" s="24">
        <f t="shared" si="1001"/>
        <v>0</v>
      </c>
      <c r="L1055" s="42">
        <f t="shared" si="963"/>
        <v>360</v>
      </c>
      <c r="M1055" s="42">
        <f t="shared" si="964"/>
        <v>360</v>
      </c>
      <c r="N1055" s="42">
        <f t="shared" si="965"/>
        <v>360</v>
      </c>
      <c r="O1055" s="48">
        <f t="shared" si="1001"/>
        <v>0</v>
      </c>
      <c r="P1055" s="48">
        <f t="shared" si="1001"/>
        <v>0</v>
      </c>
      <c r="Q1055" s="48">
        <f t="shared" si="1001"/>
        <v>0</v>
      </c>
      <c r="R1055" s="45">
        <f t="shared" si="998"/>
        <v>360</v>
      </c>
      <c r="S1055" s="45">
        <f t="shared" si="999"/>
        <v>360</v>
      </c>
      <c r="T1055" s="45">
        <f t="shared" si="1000"/>
        <v>360</v>
      </c>
      <c r="U1055" s="48">
        <f t="shared" si="1001"/>
        <v>0</v>
      </c>
    </row>
    <row r="1056" spans="1:21" x14ac:dyDescent="0.25">
      <c r="A1056" s="20" t="s">
        <v>396</v>
      </c>
      <c r="B1056" s="20">
        <v>850</v>
      </c>
      <c r="C1056" s="20" t="s">
        <v>58</v>
      </c>
      <c r="D1056" s="20" t="s">
        <v>10</v>
      </c>
      <c r="E1056" s="23" t="s">
        <v>764</v>
      </c>
      <c r="F1056" s="24">
        <v>360</v>
      </c>
      <c r="G1056" s="24">
        <v>360</v>
      </c>
      <c r="H1056" s="24">
        <v>360</v>
      </c>
      <c r="I1056" s="24"/>
      <c r="J1056" s="24"/>
      <c r="K1056" s="24"/>
      <c r="L1056" s="42">
        <f t="shared" si="963"/>
        <v>360</v>
      </c>
      <c r="M1056" s="42">
        <f t="shared" si="964"/>
        <v>360</v>
      </c>
      <c r="N1056" s="42">
        <f t="shared" si="965"/>
        <v>360</v>
      </c>
      <c r="O1056" s="48"/>
      <c r="P1056" s="48"/>
      <c r="Q1056" s="48"/>
      <c r="R1056" s="45">
        <f t="shared" si="998"/>
        <v>360</v>
      </c>
      <c r="S1056" s="45">
        <f t="shared" si="999"/>
        <v>360</v>
      </c>
      <c r="T1056" s="45">
        <f t="shared" si="1000"/>
        <v>360</v>
      </c>
      <c r="U1056" s="48"/>
    </row>
    <row r="1057" spans="1:22" s="28" customFormat="1" ht="31.5" x14ac:dyDescent="0.25">
      <c r="A1057" s="25" t="s">
        <v>322</v>
      </c>
      <c r="B1057" s="25"/>
      <c r="C1057" s="25"/>
      <c r="D1057" s="25"/>
      <c r="E1057" s="26" t="s">
        <v>598</v>
      </c>
      <c r="F1057" s="27">
        <f>F1058+F1062+F1066+F1074+F1078+F1085+F1089</f>
        <v>1069038.7999999998</v>
      </c>
      <c r="G1057" s="27">
        <f t="shared" ref="G1057:K1057" si="1002">G1058+G1062+G1066+G1074+G1078+G1085+G1089</f>
        <v>384806.60000000003</v>
      </c>
      <c r="H1057" s="27">
        <f t="shared" si="1002"/>
        <v>294787.40000000002</v>
      </c>
      <c r="I1057" s="27">
        <f t="shared" si="1002"/>
        <v>-526</v>
      </c>
      <c r="J1057" s="27">
        <f t="shared" si="1002"/>
        <v>0</v>
      </c>
      <c r="K1057" s="27">
        <f t="shared" si="1002"/>
        <v>0</v>
      </c>
      <c r="L1057" s="42">
        <f t="shared" si="963"/>
        <v>1068512.7999999998</v>
      </c>
      <c r="M1057" s="42">
        <f t="shared" si="964"/>
        <v>384806.60000000003</v>
      </c>
      <c r="N1057" s="42">
        <f t="shared" si="965"/>
        <v>294787.40000000002</v>
      </c>
      <c r="O1057" s="49">
        <f>O1058+O1062+O1066+O1074+O1078+O1085+O1089+O1070</f>
        <v>0</v>
      </c>
      <c r="P1057" s="49">
        <f t="shared" ref="P1057:Q1057" si="1003">P1058+P1062+P1066+P1074+P1078+P1085+P1089+P1070</f>
        <v>0</v>
      </c>
      <c r="Q1057" s="49">
        <f t="shared" si="1003"/>
        <v>0</v>
      </c>
      <c r="R1057" s="55">
        <f t="shared" si="998"/>
        <v>1068512.7999999998</v>
      </c>
      <c r="S1057" s="45">
        <f t="shared" si="999"/>
        <v>384806.60000000003</v>
      </c>
      <c r="T1057" s="45">
        <f t="shared" si="1000"/>
        <v>294787.40000000002</v>
      </c>
      <c r="U1057" s="49">
        <f t="shared" ref="U1057" si="1004">U1058+U1062+U1066+U1074+U1078+U1085+U1089+U1070</f>
        <v>0</v>
      </c>
    </row>
    <row r="1058" spans="1:22" ht="31.5" x14ac:dyDescent="0.25">
      <c r="A1058" s="20" t="s">
        <v>391</v>
      </c>
      <c r="B1058" s="20"/>
      <c r="C1058" s="20"/>
      <c r="D1058" s="20"/>
      <c r="E1058" s="23" t="s">
        <v>599</v>
      </c>
      <c r="F1058" s="24">
        <f>F1059</f>
        <v>960877.1</v>
      </c>
      <c r="G1058" s="24">
        <f t="shared" ref="G1058:U1060" si="1005">G1059</f>
        <v>271106.2</v>
      </c>
      <c r="H1058" s="24">
        <f t="shared" si="1005"/>
        <v>217443.6</v>
      </c>
      <c r="I1058" s="24">
        <f t="shared" si="1005"/>
        <v>0</v>
      </c>
      <c r="J1058" s="24">
        <f t="shared" si="1005"/>
        <v>0</v>
      </c>
      <c r="K1058" s="24">
        <f t="shared" si="1005"/>
        <v>0</v>
      </c>
      <c r="L1058" s="42">
        <f t="shared" si="963"/>
        <v>960877.1</v>
      </c>
      <c r="M1058" s="42">
        <f t="shared" si="964"/>
        <v>271106.2</v>
      </c>
      <c r="N1058" s="42">
        <f t="shared" si="965"/>
        <v>217443.6</v>
      </c>
      <c r="O1058" s="48">
        <f t="shared" si="1005"/>
        <v>-415620.67700000003</v>
      </c>
      <c r="P1058" s="48">
        <f t="shared" si="1005"/>
        <v>0</v>
      </c>
      <c r="Q1058" s="48">
        <f t="shared" si="1005"/>
        <v>0</v>
      </c>
      <c r="R1058" s="45">
        <f t="shared" si="998"/>
        <v>545256.42299999995</v>
      </c>
      <c r="S1058" s="45">
        <f t="shared" si="999"/>
        <v>271106.2</v>
      </c>
      <c r="T1058" s="45">
        <f t="shared" si="1000"/>
        <v>217443.6</v>
      </c>
      <c r="U1058" s="48">
        <f t="shared" si="1005"/>
        <v>0</v>
      </c>
    </row>
    <row r="1059" spans="1:22" ht="47.25" x14ac:dyDescent="0.25">
      <c r="A1059" s="20" t="s">
        <v>391</v>
      </c>
      <c r="B1059" s="20" t="s">
        <v>14</v>
      </c>
      <c r="C1059" s="20"/>
      <c r="D1059" s="20"/>
      <c r="E1059" s="23" t="s">
        <v>740</v>
      </c>
      <c r="F1059" s="24">
        <f>F1060</f>
        <v>960877.1</v>
      </c>
      <c r="G1059" s="24">
        <f t="shared" si="1005"/>
        <v>271106.2</v>
      </c>
      <c r="H1059" s="24">
        <f t="shared" si="1005"/>
        <v>217443.6</v>
      </c>
      <c r="I1059" s="24">
        <f t="shared" si="1005"/>
        <v>0</v>
      </c>
      <c r="J1059" s="24">
        <f t="shared" si="1005"/>
        <v>0</v>
      </c>
      <c r="K1059" s="24">
        <f t="shared" si="1005"/>
        <v>0</v>
      </c>
      <c r="L1059" s="42">
        <f t="shared" si="963"/>
        <v>960877.1</v>
      </c>
      <c r="M1059" s="42">
        <f t="shared" si="964"/>
        <v>271106.2</v>
      </c>
      <c r="N1059" s="42">
        <f t="shared" si="965"/>
        <v>217443.6</v>
      </c>
      <c r="O1059" s="48">
        <f t="shared" si="1005"/>
        <v>-415620.67700000003</v>
      </c>
      <c r="P1059" s="48">
        <f t="shared" si="1005"/>
        <v>0</v>
      </c>
      <c r="Q1059" s="48">
        <f t="shared" si="1005"/>
        <v>0</v>
      </c>
      <c r="R1059" s="45">
        <f t="shared" si="998"/>
        <v>545256.42299999995</v>
      </c>
      <c r="S1059" s="45">
        <f t="shared" si="999"/>
        <v>271106.2</v>
      </c>
      <c r="T1059" s="45">
        <f t="shared" si="1000"/>
        <v>217443.6</v>
      </c>
      <c r="U1059" s="48">
        <f t="shared" si="1005"/>
        <v>0</v>
      </c>
    </row>
    <row r="1060" spans="1:22" x14ac:dyDescent="0.25">
      <c r="A1060" s="20" t="s">
        <v>391</v>
      </c>
      <c r="B1060" s="20" t="s">
        <v>330</v>
      </c>
      <c r="C1060" s="20"/>
      <c r="D1060" s="20"/>
      <c r="E1060" s="23" t="s">
        <v>741</v>
      </c>
      <c r="F1060" s="24">
        <f>F1061</f>
        <v>960877.1</v>
      </c>
      <c r="G1060" s="24">
        <f t="shared" si="1005"/>
        <v>271106.2</v>
      </c>
      <c r="H1060" s="24">
        <f t="shared" si="1005"/>
        <v>217443.6</v>
      </c>
      <c r="I1060" s="24">
        <f t="shared" si="1005"/>
        <v>0</v>
      </c>
      <c r="J1060" s="24">
        <f t="shared" si="1005"/>
        <v>0</v>
      </c>
      <c r="K1060" s="24">
        <f t="shared" si="1005"/>
        <v>0</v>
      </c>
      <c r="L1060" s="42">
        <f t="shared" si="963"/>
        <v>960877.1</v>
      </c>
      <c r="M1060" s="42">
        <f t="shared" si="964"/>
        <v>271106.2</v>
      </c>
      <c r="N1060" s="42">
        <f t="shared" si="965"/>
        <v>217443.6</v>
      </c>
      <c r="O1060" s="48">
        <f t="shared" si="1005"/>
        <v>-415620.67700000003</v>
      </c>
      <c r="P1060" s="48">
        <f t="shared" si="1005"/>
        <v>0</v>
      </c>
      <c r="Q1060" s="48">
        <f t="shared" si="1005"/>
        <v>0</v>
      </c>
      <c r="R1060" s="45">
        <f t="shared" si="998"/>
        <v>545256.42299999995</v>
      </c>
      <c r="S1060" s="45">
        <f t="shared" si="999"/>
        <v>271106.2</v>
      </c>
      <c r="T1060" s="45">
        <f t="shared" si="1000"/>
        <v>217443.6</v>
      </c>
      <c r="U1060" s="48">
        <f t="shared" si="1005"/>
        <v>0</v>
      </c>
    </row>
    <row r="1061" spans="1:22" x14ac:dyDescent="0.25">
      <c r="A1061" s="20" t="s">
        <v>391</v>
      </c>
      <c r="B1061" s="20">
        <v>410</v>
      </c>
      <c r="C1061" s="20" t="s">
        <v>10</v>
      </c>
      <c r="D1061" s="20" t="s">
        <v>11</v>
      </c>
      <c r="E1061" s="23" t="s">
        <v>757</v>
      </c>
      <c r="F1061" s="24">
        <v>960877.1</v>
      </c>
      <c r="G1061" s="24">
        <v>271106.2</v>
      </c>
      <c r="H1061" s="24">
        <v>217443.6</v>
      </c>
      <c r="I1061" s="24"/>
      <c r="J1061" s="24"/>
      <c r="K1061" s="24"/>
      <c r="L1061" s="42">
        <f t="shared" si="963"/>
        <v>960877.1</v>
      </c>
      <c r="M1061" s="42">
        <f t="shared" si="964"/>
        <v>271106.2</v>
      </c>
      <c r="N1061" s="42">
        <f t="shared" si="965"/>
        <v>217443.6</v>
      </c>
      <c r="O1061" s="48">
        <v>-415620.67700000003</v>
      </c>
      <c r="P1061" s="48"/>
      <c r="Q1061" s="48"/>
      <c r="R1061" s="45">
        <f t="shared" si="998"/>
        <v>545256.42299999995</v>
      </c>
      <c r="S1061" s="45">
        <f t="shared" si="999"/>
        <v>271106.2</v>
      </c>
      <c r="T1061" s="45">
        <f t="shared" si="1000"/>
        <v>217443.6</v>
      </c>
      <c r="U1061" s="48"/>
    </row>
    <row r="1062" spans="1:22" ht="47.25" hidden="1" x14ac:dyDescent="0.25">
      <c r="A1062" s="20" t="s">
        <v>397</v>
      </c>
      <c r="B1062" s="20"/>
      <c r="C1062" s="20"/>
      <c r="D1062" s="20"/>
      <c r="E1062" s="23" t="s">
        <v>818</v>
      </c>
      <c r="F1062" s="24">
        <f>F1063</f>
        <v>526</v>
      </c>
      <c r="G1062" s="24">
        <f t="shared" ref="G1062:U1064" si="1006">G1063</f>
        <v>0</v>
      </c>
      <c r="H1062" s="24">
        <f t="shared" si="1006"/>
        <v>0</v>
      </c>
      <c r="I1062" s="24">
        <f t="shared" si="1006"/>
        <v>-526</v>
      </c>
      <c r="J1062" s="24">
        <f t="shared" si="1006"/>
        <v>0</v>
      </c>
      <c r="K1062" s="24">
        <f t="shared" si="1006"/>
        <v>0</v>
      </c>
      <c r="L1062" s="42">
        <f t="shared" si="963"/>
        <v>0</v>
      </c>
      <c r="M1062" s="42">
        <f t="shared" si="964"/>
        <v>0</v>
      </c>
      <c r="N1062" s="42">
        <f t="shared" si="965"/>
        <v>0</v>
      </c>
      <c r="O1062" s="48">
        <f t="shared" si="1006"/>
        <v>0</v>
      </c>
      <c r="P1062" s="48">
        <f t="shared" si="1006"/>
        <v>0</v>
      </c>
      <c r="Q1062" s="48">
        <f t="shared" si="1006"/>
        <v>0</v>
      </c>
      <c r="R1062" s="45">
        <f t="shared" si="998"/>
        <v>0</v>
      </c>
      <c r="S1062" s="45">
        <f t="shared" si="999"/>
        <v>0</v>
      </c>
      <c r="T1062" s="45">
        <f t="shared" si="1000"/>
        <v>0</v>
      </c>
      <c r="U1062" s="48">
        <f t="shared" si="1006"/>
        <v>0</v>
      </c>
      <c r="V1062" s="5">
        <v>0</v>
      </c>
    </row>
    <row r="1063" spans="1:22" ht="31.5" hidden="1" x14ac:dyDescent="0.25">
      <c r="A1063" s="20" t="s">
        <v>397</v>
      </c>
      <c r="B1063" s="20" t="s">
        <v>6</v>
      </c>
      <c r="C1063" s="20"/>
      <c r="D1063" s="20"/>
      <c r="E1063" s="23" t="s">
        <v>733</v>
      </c>
      <c r="F1063" s="24">
        <f>F1064</f>
        <v>526</v>
      </c>
      <c r="G1063" s="24">
        <f t="shared" si="1006"/>
        <v>0</v>
      </c>
      <c r="H1063" s="24">
        <f t="shared" si="1006"/>
        <v>0</v>
      </c>
      <c r="I1063" s="24">
        <f t="shared" si="1006"/>
        <v>-526</v>
      </c>
      <c r="J1063" s="24">
        <f t="shared" si="1006"/>
        <v>0</v>
      </c>
      <c r="K1063" s="24">
        <f t="shared" si="1006"/>
        <v>0</v>
      </c>
      <c r="L1063" s="42">
        <f t="shared" si="963"/>
        <v>0</v>
      </c>
      <c r="M1063" s="42">
        <f t="shared" si="964"/>
        <v>0</v>
      </c>
      <c r="N1063" s="42">
        <f t="shared" si="965"/>
        <v>0</v>
      </c>
      <c r="O1063" s="48">
        <f t="shared" si="1006"/>
        <v>0</v>
      </c>
      <c r="P1063" s="48">
        <f t="shared" si="1006"/>
        <v>0</v>
      </c>
      <c r="Q1063" s="48">
        <f t="shared" si="1006"/>
        <v>0</v>
      </c>
      <c r="R1063" s="45">
        <f t="shared" si="998"/>
        <v>0</v>
      </c>
      <c r="S1063" s="45">
        <f t="shared" si="999"/>
        <v>0</v>
      </c>
      <c r="T1063" s="45">
        <f t="shared" si="1000"/>
        <v>0</v>
      </c>
      <c r="U1063" s="48">
        <f t="shared" si="1006"/>
        <v>0</v>
      </c>
      <c r="V1063" s="5">
        <v>0</v>
      </c>
    </row>
    <row r="1064" spans="1:22" ht="47.25" hidden="1" x14ac:dyDescent="0.25">
      <c r="A1064" s="20" t="s">
        <v>397</v>
      </c>
      <c r="B1064" s="20" t="s">
        <v>167</v>
      </c>
      <c r="C1064" s="20"/>
      <c r="D1064" s="20"/>
      <c r="E1064" s="23" t="s">
        <v>734</v>
      </c>
      <c r="F1064" s="24">
        <f>F1065</f>
        <v>526</v>
      </c>
      <c r="G1064" s="24">
        <f t="shared" si="1006"/>
        <v>0</v>
      </c>
      <c r="H1064" s="24">
        <f t="shared" si="1006"/>
        <v>0</v>
      </c>
      <c r="I1064" s="24">
        <f t="shared" si="1006"/>
        <v>-526</v>
      </c>
      <c r="J1064" s="24">
        <f t="shared" si="1006"/>
        <v>0</v>
      </c>
      <c r="K1064" s="24">
        <f t="shared" si="1006"/>
        <v>0</v>
      </c>
      <c r="L1064" s="42">
        <f t="shared" si="963"/>
        <v>0</v>
      </c>
      <c r="M1064" s="42">
        <f t="shared" si="964"/>
        <v>0</v>
      </c>
      <c r="N1064" s="42">
        <f t="shared" si="965"/>
        <v>0</v>
      </c>
      <c r="O1064" s="48">
        <f t="shared" si="1006"/>
        <v>0</v>
      </c>
      <c r="P1064" s="48">
        <f t="shared" si="1006"/>
        <v>0</v>
      </c>
      <c r="Q1064" s="48">
        <f t="shared" si="1006"/>
        <v>0</v>
      </c>
      <c r="R1064" s="45">
        <f t="shared" si="998"/>
        <v>0</v>
      </c>
      <c r="S1064" s="45">
        <f t="shared" si="999"/>
        <v>0</v>
      </c>
      <c r="T1064" s="45">
        <f t="shared" si="1000"/>
        <v>0</v>
      </c>
      <c r="U1064" s="48">
        <f t="shared" si="1006"/>
        <v>0</v>
      </c>
      <c r="V1064" s="5">
        <v>0</v>
      </c>
    </row>
    <row r="1065" spans="1:22" hidden="1" x14ac:dyDescent="0.25">
      <c r="A1065" s="20" t="s">
        <v>397</v>
      </c>
      <c r="B1065" s="20">
        <v>240</v>
      </c>
      <c r="C1065" s="20" t="s">
        <v>58</v>
      </c>
      <c r="D1065" s="20" t="s">
        <v>10</v>
      </c>
      <c r="E1065" s="23" t="s">
        <v>764</v>
      </c>
      <c r="F1065" s="24">
        <v>526</v>
      </c>
      <c r="G1065" s="24">
        <v>0</v>
      </c>
      <c r="H1065" s="24">
        <v>0</v>
      </c>
      <c r="I1065" s="24">
        <v>-526</v>
      </c>
      <c r="J1065" s="24"/>
      <c r="K1065" s="24"/>
      <c r="L1065" s="42">
        <f t="shared" si="963"/>
        <v>0</v>
      </c>
      <c r="M1065" s="42">
        <f t="shared" si="964"/>
        <v>0</v>
      </c>
      <c r="N1065" s="42">
        <f t="shared" si="965"/>
        <v>0</v>
      </c>
      <c r="O1065" s="48"/>
      <c r="P1065" s="48"/>
      <c r="Q1065" s="48"/>
      <c r="R1065" s="45">
        <f t="shared" si="998"/>
        <v>0</v>
      </c>
      <c r="S1065" s="45">
        <f t="shared" si="999"/>
        <v>0</v>
      </c>
      <c r="T1065" s="45">
        <f t="shared" si="1000"/>
        <v>0</v>
      </c>
      <c r="U1065" s="48"/>
      <c r="V1065" s="5">
        <v>0</v>
      </c>
    </row>
    <row r="1066" spans="1:22" ht="31.5" hidden="1" x14ac:dyDescent="0.25">
      <c r="A1066" s="20" t="s">
        <v>416</v>
      </c>
      <c r="B1066" s="20"/>
      <c r="C1066" s="20"/>
      <c r="D1066" s="20"/>
      <c r="E1066" s="23" t="s">
        <v>600</v>
      </c>
      <c r="F1066" s="24">
        <f>F1067</f>
        <v>0</v>
      </c>
      <c r="G1066" s="24">
        <f t="shared" ref="G1066:U1068" si="1007">G1067</f>
        <v>9780.6</v>
      </c>
      <c r="H1066" s="24">
        <f t="shared" si="1007"/>
        <v>0</v>
      </c>
      <c r="I1066" s="24">
        <f t="shared" si="1007"/>
        <v>0</v>
      </c>
      <c r="J1066" s="24">
        <f t="shared" si="1007"/>
        <v>0</v>
      </c>
      <c r="K1066" s="24">
        <f t="shared" si="1007"/>
        <v>0</v>
      </c>
      <c r="L1066" s="42">
        <f t="shared" si="963"/>
        <v>0</v>
      </c>
      <c r="M1066" s="42">
        <f t="shared" si="964"/>
        <v>9780.6</v>
      </c>
      <c r="N1066" s="42">
        <f t="shared" si="965"/>
        <v>0</v>
      </c>
      <c r="O1066" s="48">
        <f t="shared" si="1007"/>
        <v>0</v>
      </c>
      <c r="P1066" s="48">
        <f t="shared" si="1007"/>
        <v>0</v>
      </c>
      <c r="Q1066" s="48">
        <f t="shared" si="1007"/>
        <v>0</v>
      </c>
      <c r="R1066" s="45">
        <f t="shared" si="998"/>
        <v>0</v>
      </c>
      <c r="S1066" s="45">
        <f t="shared" si="999"/>
        <v>9780.6</v>
      </c>
      <c r="T1066" s="45">
        <f t="shared" si="1000"/>
        <v>0</v>
      </c>
      <c r="U1066" s="48">
        <f t="shared" si="1007"/>
        <v>0</v>
      </c>
      <c r="V1066" s="5">
        <v>0</v>
      </c>
    </row>
    <row r="1067" spans="1:22" ht="47.25" hidden="1" x14ac:dyDescent="0.25">
      <c r="A1067" s="20" t="s">
        <v>416</v>
      </c>
      <c r="B1067" s="20" t="s">
        <v>14</v>
      </c>
      <c r="C1067" s="20"/>
      <c r="D1067" s="20"/>
      <c r="E1067" s="23" t="s">
        <v>740</v>
      </c>
      <c r="F1067" s="24">
        <f>F1068</f>
        <v>0</v>
      </c>
      <c r="G1067" s="24">
        <f t="shared" si="1007"/>
        <v>9780.6</v>
      </c>
      <c r="H1067" s="24">
        <f t="shared" si="1007"/>
        <v>0</v>
      </c>
      <c r="I1067" s="24">
        <f t="shared" si="1007"/>
        <v>0</v>
      </c>
      <c r="J1067" s="24">
        <f t="shared" si="1007"/>
        <v>0</v>
      </c>
      <c r="K1067" s="24">
        <f t="shared" si="1007"/>
        <v>0</v>
      </c>
      <c r="L1067" s="42">
        <f t="shared" si="963"/>
        <v>0</v>
      </c>
      <c r="M1067" s="42">
        <f t="shared" si="964"/>
        <v>9780.6</v>
      </c>
      <c r="N1067" s="42">
        <f t="shared" si="965"/>
        <v>0</v>
      </c>
      <c r="O1067" s="48">
        <f t="shared" si="1007"/>
        <v>0</v>
      </c>
      <c r="P1067" s="48">
        <f t="shared" si="1007"/>
        <v>0</v>
      </c>
      <c r="Q1067" s="48">
        <f t="shared" si="1007"/>
        <v>0</v>
      </c>
      <c r="R1067" s="45">
        <f t="shared" si="998"/>
        <v>0</v>
      </c>
      <c r="S1067" s="45">
        <f t="shared" si="999"/>
        <v>9780.6</v>
      </c>
      <c r="T1067" s="45">
        <f t="shared" si="1000"/>
        <v>0</v>
      </c>
      <c r="U1067" s="48">
        <f t="shared" si="1007"/>
        <v>0</v>
      </c>
      <c r="V1067" s="5">
        <v>0</v>
      </c>
    </row>
    <row r="1068" spans="1:22" hidden="1" x14ac:dyDescent="0.25">
      <c r="A1068" s="20" t="s">
        <v>416</v>
      </c>
      <c r="B1068" s="20" t="s">
        <v>330</v>
      </c>
      <c r="C1068" s="20"/>
      <c r="D1068" s="20"/>
      <c r="E1068" s="23" t="s">
        <v>741</v>
      </c>
      <c r="F1068" s="24">
        <f>F1069</f>
        <v>0</v>
      </c>
      <c r="G1068" s="24">
        <f t="shared" si="1007"/>
        <v>9780.6</v>
      </c>
      <c r="H1068" s="24">
        <f t="shared" si="1007"/>
        <v>0</v>
      </c>
      <c r="I1068" s="24">
        <f t="shared" si="1007"/>
        <v>0</v>
      </c>
      <c r="J1068" s="24">
        <f t="shared" si="1007"/>
        <v>0</v>
      </c>
      <c r="K1068" s="24">
        <f t="shared" si="1007"/>
        <v>0</v>
      </c>
      <c r="L1068" s="42">
        <f t="shared" si="963"/>
        <v>0</v>
      </c>
      <c r="M1068" s="42">
        <f t="shared" si="964"/>
        <v>9780.6</v>
      </c>
      <c r="N1068" s="42">
        <f t="shared" si="965"/>
        <v>0</v>
      </c>
      <c r="O1068" s="48">
        <f t="shared" si="1007"/>
        <v>0</v>
      </c>
      <c r="P1068" s="48">
        <f t="shared" si="1007"/>
        <v>0</v>
      </c>
      <c r="Q1068" s="48">
        <f t="shared" si="1007"/>
        <v>0</v>
      </c>
      <c r="R1068" s="45">
        <f t="shared" si="998"/>
        <v>0</v>
      </c>
      <c r="S1068" s="45">
        <f t="shared" si="999"/>
        <v>9780.6</v>
      </c>
      <c r="T1068" s="45">
        <f t="shared" si="1000"/>
        <v>0</v>
      </c>
      <c r="U1068" s="48">
        <f t="shared" si="1007"/>
        <v>0</v>
      </c>
      <c r="V1068" s="5">
        <v>0</v>
      </c>
    </row>
    <row r="1069" spans="1:22" hidden="1" x14ac:dyDescent="0.25">
      <c r="A1069" s="20" t="s">
        <v>416</v>
      </c>
      <c r="B1069" s="20">
        <v>410</v>
      </c>
      <c r="C1069" s="20" t="s">
        <v>58</v>
      </c>
      <c r="D1069" s="20" t="s">
        <v>10</v>
      </c>
      <c r="E1069" s="23" t="s">
        <v>764</v>
      </c>
      <c r="F1069" s="24">
        <v>0</v>
      </c>
      <c r="G1069" s="24">
        <v>9780.6</v>
      </c>
      <c r="H1069" s="24">
        <v>0</v>
      </c>
      <c r="I1069" s="24"/>
      <c r="J1069" s="24"/>
      <c r="K1069" s="24"/>
      <c r="L1069" s="42">
        <f t="shared" si="963"/>
        <v>0</v>
      </c>
      <c r="M1069" s="42">
        <f t="shared" si="964"/>
        <v>9780.6</v>
      </c>
      <c r="N1069" s="42">
        <f t="shared" si="965"/>
        <v>0</v>
      </c>
      <c r="O1069" s="48"/>
      <c r="P1069" s="48"/>
      <c r="Q1069" s="48"/>
      <c r="R1069" s="45">
        <f t="shared" si="998"/>
        <v>0</v>
      </c>
      <c r="S1069" s="45">
        <f t="shared" si="999"/>
        <v>9780.6</v>
      </c>
      <c r="T1069" s="45">
        <f t="shared" si="1000"/>
        <v>0</v>
      </c>
      <c r="U1069" s="48"/>
      <c r="V1069" s="5">
        <v>0</v>
      </c>
    </row>
    <row r="1070" spans="1:22" ht="47.25" x14ac:dyDescent="0.25">
      <c r="A1070" s="20" t="s">
        <v>856</v>
      </c>
      <c r="B1070" s="20"/>
      <c r="C1070" s="20"/>
      <c r="D1070" s="20"/>
      <c r="E1070" s="23" t="s">
        <v>879</v>
      </c>
      <c r="F1070" s="24"/>
      <c r="G1070" s="24"/>
      <c r="H1070" s="24"/>
      <c r="I1070" s="24"/>
      <c r="J1070" s="24"/>
      <c r="K1070" s="24"/>
      <c r="L1070" s="42">
        <f>L1071</f>
        <v>0</v>
      </c>
      <c r="M1070" s="42">
        <f t="shared" ref="M1070:U1072" si="1008">M1071</f>
        <v>0</v>
      </c>
      <c r="N1070" s="42">
        <f t="shared" si="1008"/>
        <v>0</v>
      </c>
      <c r="O1070" s="45">
        <f t="shared" si="1008"/>
        <v>415620.67700000003</v>
      </c>
      <c r="P1070" s="45">
        <f t="shared" si="1008"/>
        <v>0</v>
      </c>
      <c r="Q1070" s="45">
        <f t="shared" si="1008"/>
        <v>0</v>
      </c>
      <c r="R1070" s="45">
        <f t="shared" ref="R1070:R1073" si="1009">L1070+O1070</f>
        <v>415620.67700000003</v>
      </c>
      <c r="S1070" s="45">
        <f t="shared" ref="S1070:S1073" si="1010">M1070+P1070</f>
        <v>0</v>
      </c>
      <c r="T1070" s="45">
        <f t="shared" ref="T1070:T1073" si="1011">N1070+Q1070</f>
        <v>0</v>
      </c>
      <c r="U1070" s="45">
        <f t="shared" si="1008"/>
        <v>0</v>
      </c>
    </row>
    <row r="1071" spans="1:22" ht="47.25" x14ac:dyDescent="0.25">
      <c r="A1071" s="20" t="s">
        <v>856</v>
      </c>
      <c r="B1071" s="20" t="s">
        <v>14</v>
      </c>
      <c r="C1071" s="20"/>
      <c r="D1071" s="20"/>
      <c r="E1071" s="23" t="s">
        <v>740</v>
      </c>
      <c r="F1071" s="24"/>
      <c r="G1071" s="24"/>
      <c r="H1071" s="24"/>
      <c r="I1071" s="24"/>
      <c r="J1071" s="24"/>
      <c r="K1071" s="24"/>
      <c r="L1071" s="42">
        <f>L1072</f>
        <v>0</v>
      </c>
      <c r="M1071" s="42">
        <f t="shared" si="1008"/>
        <v>0</v>
      </c>
      <c r="N1071" s="42">
        <f t="shared" si="1008"/>
        <v>0</v>
      </c>
      <c r="O1071" s="45">
        <f t="shared" si="1008"/>
        <v>415620.67700000003</v>
      </c>
      <c r="P1071" s="45">
        <f t="shared" si="1008"/>
        <v>0</v>
      </c>
      <c r="Q1071" s="45">
        <f t="shared" si="1008"/>
        <v>0</v>
      </c>
      <c r="R1071" s="45">
        <f t="shared" si="1009"/>
        <v>415620.67700000003</v>
      </c>
      <c r="S1071" s="45">
        <f t="shared" si="1010"/>
        <v>0</v>
      </c>
      <c r="T1071" s="45">
        <f t="shared" si="1011"/>
        <v>0</v>
      </c>
      <c r="U1071" s="45">
        <f t="shared" si="1008"/>
        <v>0</v>
      </c>
    </row>
    <row r="1072" spans="1:22" x14ac:dyDescent="0.25">
      <c r="A1072" s="20" t="s">
        <v>856</v>
      </c>
      <c r="B1072" s="20" t="s">
        <v>330</v>
      </c>
      <c r="C1072" s="20"/>
      <c r="D1072" s="20"/>
      <c r="E1072" s="23" t="s">
        <v>741</v>
      </c>
      <c r="F1072" s="24"/>
      <c r="G1072" s="24"/>
      <c r="H1072" s="24"/>
      <c r="I1072" s="24"/>
      <c r="J1072" s="24"/>
      <c r="K1072" s="24"/>
      <c r="L1072" s="42">
        <f>L1073</f>
        <v>0</v>
      </c>
      <c r="M1072" s="42">
        <f t="shared" si="1008"/>
        <v>0</v>
      </c>
      <c r="N1072" s="42">
        <f t="shared" si="1008"/>
        <v>0</v>
      </c>
      <c r="O1072" s="45">
        <f t="shared" si="1008"/>
        <v>415620.67700000003</v>
      </c>
      <c r="P1072" s="45">
        <f t="shared" si="1008"/>
        <v>0</v>
      </c>
      <c r="Q1072" s="45">
        <f t="shared" si="1008"/>
        <v>0</v>
      </c>
      <c r="R1072" s="45">
        <f t="shared" si="1009"/>
        <v>415620.67700000003</v>
      </c>
      <c r="S1072" s="45">
        <f t="shared" si="1010"/>
        <v>0</v>
      </c>
      <c r="T1072" s="45">
        <f t="shared" si="1011"/>
        <v>0</v>
      </c>
      <c r="U1072" s="45">
        <f t="shared" si="1008"/>
        <v>0</v>
      </c>
    </row>
    <row r="1073" spans="1:22" x14ac:dyDescent="0.25">
      <c r="A1073" s="20" t="s">
        <v>856</v>
      </c>
      <c r="B1073" s="20" t="s">
        <v>330</v>
      </c>
      <c r="C1073" s="20" t="s">
        <v>58</v>
      </c>
      <c r="D1073" s="20" t="s">
        <v>10</v>
      </c>
      <c r="E1073" s="23" t="s">
        <v>764</v>
      </c>
      <c r="F1073" s="24"/>
      <c r="G1073" s="24"/>
      <c r="H1073" s="24"/>
      <c r="I1073" s="24"/>
      <c r="J1073" s="24"/>
      <c r="K1073" s="24"/>
      <c r="L1073" s="42">
        <v>0</v>
      </c>
      <c r="M1073" s="42">
        <v>0</v>
      </c>
      <c r="N1073" s="42">
        <v>0</v>
      </c>
      <c r="O1073" s="45">
        <v>415620.67700000003</v>
      </c>
      <c r="P1073" s="45"/>
      <c r="Q1073" s="45"/>
      <c r="R1073" s="45">
        <f t="shared" si="1009"/>
        <v>415620.67700000003</v>
      </c>
      <c r="S1073" s="45">
        <f t="shared" si="1010"/>
        <v>0</v>
      </c>
      <c r="T1073" s="45">
        <f t="shared" si="1011"/>
        <v>0</v>
      </c>
      <c r="U1073" s="45"/>
    </row>
    <row r="1074" spans="1:22" ht="63" x14ac:dyDescent="0.25">
      <c r="A1074" s="20" t="s">
        <v>399</v>
      </c>
      <c r="B1074" s="20"/>
      <c r="C1074" s="20"/>
      <c r="D1074" s="20"/>
      <c r="E1074" s="23" t="s">
        <v>601</v>
      </c>
      <c r="F1074" s="24">
        <f>F1075</f>
        <v>22000</v>
      </c>
      <c r="G1074" s="24">
        <f t="shared" ref="G1074:U1076" si="1012">G1075</f>
        <v>22000</v>
      </c>
      <c r="H1074" s="24">
        <f t="shared" si="1012"/>
        <v>0</v>
      </c>
      <c r="I1074" s="24">
        <f t="shared" si="1012"/>
        <v>0</v>
      </c>
      <c r="J1074" s="24">
        <f t="shared" si="1012"/>
        <v>0</v>
      </c>
      <c r="K1074" s="24">
        <f t="shared" si="1012"/>
        <v>0</v>
      </c>
      <c r="L1074" s="42">
        <f t="shared" si="963"/>
        <v>22000</v>
      </c>
      <c r="M1074" s="42">
        <f t="shared" si="964"/>
        <v>22000</v>
      </c>
      <c r="N1074" s="42">
        <f t="shared" si="965"/>
        <v>0</v>
      </c>
      <c r="O1074" s="48">
        <f t="shared" si="1012"/>
        <v>0</v>
      </c>
      <c r="P1074" s="48">
        <f t="shared" si="1012"/>
        <v>0</v>
      </c>
      <c r="Q1074" s="48">
        <f t="shared" si="1012"/>
        <v>0</v>
      </c>
      <c r="R1074" s="45">
        <f t="shared" si="998"/>
        <v>22000</v>
      </c>
      <c r="S1074" s="45">
        <f t="shared" si="999"/>
        <v>22000</v>
      </c>
      <c r="T1074" s="45">
        <f t="shared" si="1000"/>
        <v>0</v>
      </c>
      <c r="U1074" s="48">
        <f t="shared" si="1012"/>
        <v>0</v>
      </c>
    </row>
    <row r="1075" spans="1:22" ht="31.5" x14ac:dyDescent="0.25">
      <c r="A1075" s="20" t="s">
        <v>399</v>
      </c>
      <c r="B1075" s="20" t="s">
        <v>84</v>
      </c>
      <c r="C1075" s="20"/>
      <c r="D1075" s="20"/>
      <c r="E1075" s="23" t="s">
        <v>735</v>
      </c>
      <c r="F1075" s="24">
        <f>F1076</f>
        <v>22000</v>
      </c>
      <c r="G1075" s="24">
        <f t="shared" si="1012"/>
        <v>22000</v>
      </c>
      <c r="H1075" s="24">
        <f t="shared" si="1012"/>
        <v>0</v>
      </c>
      <c r="I1075" s="24">
        <f t="shared" si="1012"/>
        <v>0</v>
      </c>
      <c r="J1075" s="24">
        <f t="shared" si="1012"/>
        <v>0</v>
      </c>
      <c r="K1075" s="24">
        <f t="shared" si="1012"/>
        <v>0</v>
      </c>
      <c r="L1075" s="42">
        <f t="shared" si="963"/>
        <v>22000</v>
      </c>
      <c r="M1075" s="42">
        <f t="shared" si="964"/>
        <v>22000</v>
      </c>
      <c r="N1075" s="42">
        <f t="shared" si="965"/>
        <v>0</v>
      </c>
      <c r="O1075" s="48">
        <f t="shared" si="1012"/>
        <v>0</v>
      </c>
      <c r="P1075" s="48">
        <f t="shared" si="1012"/>
        <v>0</v>
      </c>
      <c r="Q1075" s="48">
        <f t="shared" si="1012"/>
        <v>0</v>
      </c>
      <c r="R1075" s="45">
        <f t="shared" si="998"/>
        <v>22000</v>
      </c>
      <c r="S1075" s="45">
        <f t="shared" si="999"/>
        <v>22000</v>
      </c>
      <c r="T1075" s="45">
        <f t="shared" si="1000"/>
        <v>0</v>
      </c>
      <c r="U1075" s="48">
        <f t="shared" si="1012"/>
        <v>0</v>
      </c>
    </row>
    <row r="1076" spans="1:22" ht="31.5" x14ac:dyDescent="0.25">
      <c r="A1076" s="20" t="s">
        <v>399</v>
      </c>
      <c r="B1076" s="20" t="s">
        <v>421</v>
      </c>
      <c r="C1076" s="20"/>
      <c r="D1076" s="20"/>
      <c r="E1076" s="23" t="s">
        <v>737</v>
      </c>
      <c r="F1076" s="24">
        <f>F1077</f>
        <v>22000</v>
      </c>
      <c r="G1076" s="24">
        <f t="shared" si="1012"/>
        <v>22000</v>
      </c>
      <c r="H1076" s="24">
        <f t="shared" si="1012"/>
        <v>0</v>
      </c>
      <c r="I1076" s="24">
        <f t="shared" si="1012"/>
        <v>0</v>
      </c>
      <c r="J1076" s="24">
        <f t="shared" si="1012"/>
        <v>0</v>
      </c>
      <c r="K1076" s="24">
        <f t="shared" si="1012"/>
        <v>0</v>
      </c>
      <c r="L1076" s="42">
        <f t="shared" si="963"/>
        <v>22000</v>
      </c>
      <c r="M1076" s="42">
        <f t="shared" si="964"/>
        <v>22000</v>
      </c>
      <c r="N1076" s="42">
        <f t="shared" si="965"/>
        <v>0</v>
      </c>
      <c r="O1076" s="48">
        <f t="shared" si="1012"/>
        <v>0</v>
      </c>
      <c r="P1076" s="48">
        <f t="shared" si="1012"/>
        <v>0</v>
      </c>
      <c r="Q1076" s="48">
        <f t="shared" si="1012"/>
        <v>0</v>
      </c>
      <c r="R1076" s="45">
        <f t="shared" si="998"/>
        <v>22000</v>
      </c>
      <c r="S1076" s="45">
        <f t="shared" si="999"/>
        <v>22000</v>
      </c>
      <c r="T1076" s="45">
        <f t="shared" si="1000"/>
        <v>0</v>
      </c>
      <c r="U1076" s="48">
        <f t="shared" si="1012"/>
        <v>0</v>
      </c>
    </row>
    <row r="1077" spans="1:22" x14ac:dyDescent="0.25">
      <c r="A1077" s="20" t="s">
        <v>399</v>
      </c>
      <c r="B1077" s="20">
        <v>320</v>
      </c>
      <c r="C1077" s="20" t="s">
        <v>72</v>
      </c>
      <c r="D1077" s="20" t="s">
        <v>57</v>
      </c>
      <c r="E1077" s="23" t="s">
        <v>782</v>
      </c>
      <c r="F1077" s="24">
        <v>22000</v>
      </c>
      <c r="G1077" s="24">
        <v>22000</v>
      </c>
      <c r="H1077" s="24">
        <v>0</v>
      </c>
      <c r="I1077" s="24"/>
      <c r="J1077" s="24"/>
      <c r="K1077" s="24"/>
      <c r="L1077" s="42">
        <f t="shared" si="963"/>
        <v>22000</v>
      </c>
      <c r="M1077" s="42">
        <f t="shared" si="964"/>
        <v>22000</v>
      </c>
      <c r="N1077" s="42">
        <f t="shared" si="965"/>
        <v>0</v>
      </c>
      <c r="O1077" s="48"/>
      <c r="P1077" s="48"/>
      <c r="Q1077" s="48"/>
      <c r="R1077" s="45">
        <f t="shared" si="998"/>
        <v>22000</v>
      </c>
      <c r="S1077" s="45">
        <f t="shared" si="999"/>
        <v>22000</v>
      </c>
      <c r="T1077" s="45">
        <f t="shared" si="1000"/>
        <v>0</v>
      </c>
      <c r="U1077" s="48"/>
    </row>
    <row r="1078" spans="1:22" ht="47.25" x14ac:dyDescent="0.25">
      <c r="A1078" s="20" t="s">
        <v>320</v>
      </c>
      <c r="B1078" s="20"/>
      <c r="C1078" s="20"/>
      <c r="D1078" s="20"/>
      <c r="E1078" s="30" t="s">
        <v>847</v>
      </c>
      <c r="F1078" s="24">
        <f>F1079+F1082</f>
        <v>48853.3</v>
      </c>
      <c r="G1078" s="24">
        <f t="shared" ref="G1078:K1078" si="1013">G1079+G1082</f>
        <v>49830.400000000001</v>
      </c>
      <c r="H1078" s="24">
        <f t="shared" si="1013"/>
        <v>49830.400000000001</v>
      </c>
      <c r="I1078" s="24">
        <f t="shared" si="1013"/>
        <v>0</v>
      </c>
      <c r="J1078" s="24">
        <f t="shared" si="1013"/>
        <v>0</v>
      </c>
      <c r="K1078" s="24">
        <f t="shared" si="1013"/>
        <v>0</v>
      </c>
      <c r="L1078" s="42">
        <f t="shared" si="963"/>
        <v>48853.3</v>
      </c>
      <c r="M1078" s="42">
        <f t="shared" si="964"/>
        <v>49830.400000000001</v>
      </c>
      <c r="N1078" s="42">
        <f t="shared" si="965"/>
        <v>49830.400000000001</v>
      </c>
      <c r="O1078" s="48">
        <f t="shared" ref="O1078:P1078" si="1014">O1079+O1082</f>
        <v>0</v>
      </c>
      <c r="P1078" s="48">
        <f t="shared" si="1014"/>
        <v>0</v>
      </c>
      <c r="Q1078" s="48">
        <f t="shared" ref="Q1078" si="1015">Q1079+Q1082</f>
        <v>0</v>
      </c>
      <c r="R1078" s="45">
        <f t="shared" si="998"/>
        <v>48853.3</v>
      </c>
      <c r="S1078" s="45">
        <f t="shared" si="999"/>
        <v>49830.400000000001</v>
      </c>
      <c r="T1078" s="45">
        <f t="shared" si="1000"/>
        <v>49830.400000000001</v>
      </c>
      <c r="U1078" s="48">
        <f t="shared" ref="U1078" si="1016">U1079+U1082</f>
        <v>0</v>
      </c>
    </row>
    <row r="1079" spans="1:22" ht="31.5" hidden="1" x14ac:dyDescent="0.25">
      <c r="A1079" s="20" t="s">
        <v>320</v>
      </c>
      <c r="B1079" s="20" t="s">
        <v>84</v>
      </c>
      <c r="C1079" s="20"/>
      <c r="D1079" s="20"/>
      <c r="E1079" s="23" t="s">
        <v>735</v>
      </c>
      <c r="F1079" s="24">
        <f>F1080</f>
        <v>48853.3</v>
      </c>
      <c r="G1079" s="24">
        <f t="shared" ref="G1079:U1080" si="1017">G1080</f>
        <v>49830.400000000001</v>
      </c>
      <c r="H1079" s="24">
        <f t="shared" si="1017"/>
        <v>49830.400000000001</v>
      </c>
      <c r="I1079" s="24">
        <f t="shared" si="1017"/>
        <v>-48853.3</v>
      </c>
      <c r="J1079" s="24">
        <f t="shared" si="1017"/>
        <v>-49830.400000000001</v>
      </c>
      <c r="K1079" s="24">
        <f t="shared" si="1017"/>
        <v>-49830.400000000001</v>
      </c>
      <c r="L1079" s="42">
        <f t="shared" si="963"/>
        <v>0</v>
      </c>
      <c r="M1079" s="42">
        <f t="shared" si="964"/>
        <v>0</v>
      </c>
      <c r="N1079" s="42">
        <f t="shared" si="965"/>
        <v>0</v>
      </c>
      <c r="O1079" s="48">
        <f t="shared" si="1017"/>
        <v>0</v>
      </c>
      <c r="P1079" s="48">
        <f t="shared" si="1017"/>
        <v>0</v>
      </c>
      <c r="Q1079" s="48">
        <f t="shared" si="1017"/>
        <v>0</v>
      </c>
      <c r="R1079" s="45">
        <f t="shared" si="998"/>
        <v>0</v>
      </c>
      <c r="S1079" s="45">
        <f t="shared" si="999"/>
        <v>0</v>
      </c>
      <c r="T1079" s="45">
        <f t="shared" si="1000"/>
        <v>0</v>
      </c>
      <c r="U1079" s="48">
        <f t="shared" si="1017"/>
        <v>0</v>
      </c>
      <c r="V1079" s="5">
        <v>0</v>
      </c>
    </row>
    <row r="1080" spans="1:22" ht="31.5" hidden="1" x14ac:dyDescent="0.25">
      <c r="A1080" s="20" t="s">
        <v>320</v>
      </c>
      <c r="B1080" s="20" t="s">
        <v>421</v>
      </c>
      <c r="C1080" s="20"/>
      <c r="D1080" s="20"/>
      <c r="E1080" s="23" t="s">
        <v>737</v>
      </c>
      <c r="F1080" s="24">
        <f>F1081</f>
        <v>48853.3</v>
      </c>
      <c r="G1080" s="24">
        <f t="shared" si="1017"/>
        <v>49830.400000000001</v>
      </c>
      <c r="H1080" s="24">
        <f t="shared" si="1017"/>
        <v>49830.400000000001</v>
      </c>
      <c r="I1080" s="24">
        <f t="shared" si="1017"/>
        <v>-48853.3</v>
      </c>
      <c r="J1080" s="24">
        <f t="shared" si="1017"/>
        <v>-49830.400000000001</v>
      </c>
      <c r="K1080" s="24">
        <f t="shared" si="1017"/>
        <v>-49830.400000000001</v>
      </c>
      <c r="L1080" s="42">
        <f t="shared" si="963"/>
        <v>0</v>
      </c>
      <c r="M1080" s="42">
        <f t="shared" si="964"/>
        <v>0</v>
      </c>
      <c r="N1080" s="42">
        <f t="shared" si="965"/>
        <v>0</v>
      </c>
      <c r="O1080" s="48">
        <f t="shared" si="1017"/>
        <v>0</v>
      </c>
      <c r="P1080" s="48">
        <f t="shared" si="1017"/>
        <v>0</v>
      </c>
      <c r="Q1080" s="48">
        <f t="shared" si="1017"/>
        <v>0</v>
      </c>
      <c r="R1080" s="45">
        <f t="shared" si="998"/>
        <v>0</v>
      </c>
      <c r="S1080" s="45">
        <f t="shared" si="999"/>
        <v>0</v>
      </c>
      <c r="T1080" s="45">
        <f t="shared" si="1000"/>
        <v>0</v>
      </c>
      <c r="U1080" s="48">
        <f t="shared" si="1017"/>
        <v>0</v>
      </c>
      <c r="V1080" s="5">
        <v>0</v>
      </c>
    </row>
    <row r="1081" spans="1:22" ht="31.5" hidden="1" x14ac:dyDescent="0.25">
      <c r="A1081" s="20" t="s">
        <v>320</v>
      </c>
      <c r="B1081" s="20">
        <v>320</v>
      </c>
      <c r="C1081" s="20" t="s">
        <v>72</v>
      </c>
      <c r="D1081" s="20" t="s">
        <v>32</v>
      </c>
      <c r="E1081" s="23" t="s">
        <v>784</v>
      </c>
      <c r="F1081" s="24">
        <v>48853.3</v>
      </c>
      <c r="G1081" s="24">
        <v>49830.400000000001</v>
      </c>
      <c r="H1081" s="24">
        <v>49830.400000000001</v>
      </c>
      <c r="I1081" s="24">
        <v>-48853.3</v>
      </c>
      <c r="J1081" s="24">
        <v>-49830.400000000001</v>
      </c>
      <c r="K1081" s="24">
        <v>-49830.400000000001</v>
      </c>
      <c r="L1081" s="42">
        <f t="shared" si="963"/>
        <v>0</v>
      </c>
      <c r="M1081" s="42">
        <f t="shared" si="964"/>
        <v>0</v>
      </c>
      <c r="N1081" s="42">
        <f t="shared" si="965"/>
        <v>0</v>
      </c>
      <c r="O1081" s="48"/>
      <c r="P1081" s="48"/>
      <c r="Q1081" s="48"/>
      <c r="R1081" s="45">
        <f t="shared" si="998"/>
        <v>0</v>
      </c>
      <c r="S1081" s="45">
        <f t="shared" si="999"/>
        <v>0</v>
      </c>
      <c r="T1081" s="45">
        <f t="shared" si="1000"/>
        <v>0</v>
      </c>
      <c r="U1081" s="48"/>
      <c r="V1081" s="5">
        <v>0</v>
      </c>
    </row>
    <row r="1082" spans="1:22" x14ac:dyDescent="0.25">
      <c r="A1082" s="20" t="s">
        <v>320</v>
      </c>
      <c r="B1082" s="20" t="s">
        <v>7</v>
      </c>
      <c r="C1082" s="20"/>
      <c r="D1082" s="20"/>
      <c r="E1082" s="23" t="s">
        <v>746</v>
      </c>
      <c r="F1082" s="24">
        <f>F1083</f>
        <v>0</v>
      </c>
      <c r="G1082" s="24">
        <f t="shared" ref="G1082:K1083" si="1018">G1083</f>
        <v>0</v>
      </c>
      <c r="H1082" s="24">
        <f t="shared" si="1018"/>
        <v>0</v>
      </c>
      <c r="I1082" s="24">
        <f t="shared" si="1018"/>
        <v>48853.3</v>
      </c>
      <c r="J1082" s="24">
        <f t="shared" si="1018"/>
        <v>49830.400000000001</v>
      </c>
      <c r="K1082" s="24">
        <f t="shared" si="1018"/>
        <v>49830.400000000001</v>
      </c>
      <c r="L1082" s="42">
        <f t="shared" ref="L1082:L1084" si="1019">F1082+I1082</f>
        <v>48853.3</v>
      </c>
      <c r="M1082" s="42">
        <f t="shared" ref="M1082:M1084" si="1020">G1082+J1082</f>
        <v>49830.400000000001</v>
      </c>
      <c r="N1082" s="42">
        <f t="shared" ref="N1082:N1084" si="1021">H1082+K1082</f>
        <v>49830.400000000001</v>
      </c>
      <c r="O1082" s="48">
        <f t="shared" ref="O1082:Q1083" si="1022">O1083</f>
        <v>0</v>
      </c>
      <c r="P1082" s="48">
        <f t="shared" si="1022"/>
        <v>0</v>
      </c>
      <c r="Q1082" s="48">
        <f t="shared" si="1022"/>
        <v>0</v>
      </c>
      <c r="R1082" s="45">
        <f t="shared" si="998"/>
        <v>48853.3</v>
      </c>
      <c r="S1082" s="45">
        <f t="shared" si="999"/>
        <v>49830.400000000001</v>
      </c>
      <c r="T1082" s="45">
        <f t="shared" si="1000"/>
        <v>49830.400000000001</v>
      </c>
      <c r="U1082" s="48">
        <f t="shared" ref="U1082:U1083" si="1023">U1083</f>
        <v>0</v>
      </c>
    </row>
    <row r="1083" spans="1:22" ht="63" x14ac:dyDescent="0.25">
      <c r="A1083" s="20" t="s">
        <v>320</v>
      </c>
      <c r="B1083" s="20" t="s">
        <v>220</v>
      </c>
      <c r="C1083" s="20"/>
      <c r="D1083" s="20"/>
      <c r="E1083" s="23" t="s">
        <v>747</v>
      </c>
      <c r="F1083" s="24">
        <f>F1084</f>
        <v>0</v>
      </c>
      <c r="G1083" s="24">
        <f t="shared" si="1018"/>
        <v>0</v>
      </c>
      <c r="H1083" s="24">
        <f t="shared" si="1018"/>
        <v>0</v>
      </c>
      <c r="I1083" s="24">
        <f t="shared" si="1018"/>
        <v>48853.3</v>
      </c>
      <c r="J1083" s="24">
        <f t="shared" si="1018"/>
        <v>49830.400000000001</v>
      </c>
      <c r="K1083" s="24">
        <f t="shared" si="1018"/>
        <v>49830.400000000001</v>
      </c>
      <c r="L1083" s="42">
        <f t="shared" si="1019"/>
        <v>48853.3</v>
      </c>
      <c r="M1083" s="42">
        <f t="shared" si="1020"/>
        <v>49830.400000000001</v>
      </c>
      <c r="N1083" s="42">
        <f t="shared" si="1021"/>
        <v>49830.400000000001</v>
      </c>
      <c r="O1083" s="48">
        <f t="shared" si="1022"/>
        <v>0</v>
      </c>
      <c r="P1083" s="48">
        <f t="shared" si="1022"/>
        <v>0</v>
      </c>
      <c r="Q1083" s="48">
        <f t="shared" si="1022"/>
        <v>0</v>
      </c>
      <c r="R1083" s="45">
        <f t="shared" si="998"/>
        <v>48853.3</v>
      </c>
      <c r="S1083" s="45">
        <f t="shared" si="999"/>
        <v>49830.400000000001</v>
      </c>
      <c r="T1083" s="45">
        <f t="shared" si="1000"/>
        <v>49830.400000000001</v>
      </c>
      <c r="U1083" s="48">
        <f t="shared" si="1023"/>
        <v>0</v>
      </c>
    </row>
    <row r="1084" spans="1:22" ht="31.5" x14ac:dyDescent="0.25">
      <c r="A1084" s="20" t="s">
        <v>320</v>
      </c>
      <c r="B1084" s="20" t="s">
        <v>220</v>
      </c>
      <c r="C1084" s="20" t="s">
        <v>72</v>
      </c>
      <c r="D1084" s="20" t="s">
        <v>32</v>
      </c>
      <c r="E1084" s="23" t="s">
        <v>784</v>
      </c>
      <c r="F1084" s="24">
        <v>0</v>
      </c>
      <c r="G1084" s="24">
        <v>0</v>
      </c>
      <c r="H1084" s="24">
        <v>0</v>
      </c>
      <c r="I1084" s="24">
        <v>48853.3</v>
      </c>
      <c r="J1084" s="24">
        <v>49830.400000000001</v>
      </c>
      <c r="K1084" s="24">
        <v>49830.400000000001</v>
      </c>
      <c r="L1084" s="42">
        <f t="shared" si="1019"/>
        <v>48853.3</v>
      </c>
      <c r="M1084" s="42">
        <f t="shared" si="1020"/>
        <v>49830.400000000001</v>
      </c>
      <c r="N1084" s="42">
        <f t="shared" si="1021"/>
        <v>49830.400000000001</v>
      </c>
      <c r="O1084" s="48"/>
      <c r="P1084" s="48"/>
      <c r="Q1084" s="48"/>
      <c r="R1084" s="45">
        <f t="shared" si="998"/>
        <v>48853.3</v>
      </c>
      <c r="S1084" s="45">
        <f t="shared" si="999"/>
        <v>49830.400000000001</v>
      </c>
      <c r="T1084" s="45">
        <f t="shared" si="1000"/>
        <v>49830.400000000001</v>
      </c>
      <c r="U1084" s="48"/>
    </row>
    <row r="1085" spans="1:22" ht="141.75" x14ac:dyDescent="0.25">
      <c r="A1085" s="20" t="s">
        <v>401</v>
      </c>
      <c r="B1085" s="20"/>
      <c r="C1085" s="20"/>
      <c r="D1085" s="20"/>
      <c r="E1085" s="23" t="s">
        <v>602</v>
      </c>
      <c r="F1085" s="24">
        <f>F1086</f>
        <v>35355</v>
      </c>
      <c r="G1085" s="24">
        <f t="shared" ref="G1085:U1087" si="1024">G1086</f>
        <v>30662</v>
      </c>
      <c r="H1085" s="24">
        <f t="shared" si="1024"/>
        <v>26086</v>
      </c>
      <c r="I1085" s="24">
        <f t="shared" si="1024"/>
        <v>0</v>
      </c>
      <c r="J1085" s="24">
        <f t="shared" si="1024"/>
        <v>0</v>
      </c>
      <c r="K1085" s="24">
        <f t="shared" si="1024"/>
        <v>0</v>
      </c>
      <c r="L1085" s="42">
        <f t="shared" si="963"/>
        <v>35355</v>
      </c>
      <c r="M1085" s="42">
        <f t="shared" si="964"/>
        <v>30662</v>
      </c>
      <c r="N1085" s="42">
        <f t="shared" si="965"/>
        <v>26086</v>
      </c>
      <c r="O1085" s="48">
        <f t="shared" si="1024"/>
        <v>0</v>
      </c>
      <c r="P1085" s="48">
        <f t="shared" si="1024"/>
        <v>0</v>
      </c>
      <c r="Q1085" s="48">
        <f t="shared" si="1024"/>
        <v>0</v>
      </c>
      <c r="R1085" s="45">
        <f t="shared" si="998"/>
        <v>35355</v>
      </c>
      <c r="S1085" s="45">
        <f t="shared" si="999"/>
        <v>30662</v>
      </c>
      <c r="T1085" s="45">
        <f t="shared" si="1000"/>
        <v>26086</v>
      </c>
      <c r="U1085" s="48">
        <f t="shared" si="1024"/>
        <v>0</v>
      </c>
    </row>
    <row r="1086" spans="1:22" ht="31.5" x14ac:dyDescent="0.25">
      <c r="A1086" s="20" t="s">
        <v>401</v>
      </c>
      <c r="B1086" s="20" t="s">
        <v>84</v>
      </c>
      <c r="C1086" s="20"/>
      <c r="D1086" s="20"/>
      <c r="E1086" s="23" t="s">
        <v>735</v>
      </c>
      <c r="F1086" s="24">
        <f>F1087</f>
        <v>35355</v>
      </c>
      <c r="G1086" s="24">
        <f t="shared" si="1024"/>
        <v>30662</v>
      </c>
      <c r="H1086" s="24">
        <f t="shared" si="1024"/>
        <v>26086</v>
      </c>
      <c r="I1086" s="24">
        <f t="shared" si="1024"/>
        <v>0</v>
      </c>
      <c r="J1086" s="24">
        <f t="shared" si="1024"/>
        <v>0</v>
      </c>
      <c r="K1086" s="24">
        <f t="shared" si="1024"/>
        <v>0</v>
      </c>
      <c r="L1086" s="42">
        <f t="shared" si="963"/>
        <v>35355</v>
      </c>
      <c r="M1086" s="42">
        <f t="shared" si="964"/>
        <v>30662</v>
      </c>
      <c r="N1086" s="42">
        <f t="shared" si="965"/>
        <v>26086</v>
      </c>
      <c r="O1086" s="48">
        <f t="shared" si="1024"/>
        <v>0</v>
      </c>
      <c r="P1086" s="48">
        <f t="shared" si="1024"/>
        <v>0</v>
      </c>
      <c r="Q1086" s="48">
        <f t="shared" si="1024"/>
        <v>0</v>
      </c>
      <c r="R1086" s="45">
        <f t="shared" si="998"/>
        <v>35355</v>
      </c>
      <c r="S1086" s="45">
        <f t="shared" si="999"/>
        <v>30662</v>
      </c>
      <c r="T1086" s="45">
        <f t="shared" si="1000"/>
        <v>26086</v>
      </c>
      <c r="U1086" s="48">
        <f t="shared" si="1024"/>
        <v>0</v>
      </c>
    </row>
    <row r="1087" spans="1:22" ht="31.5" x14ac:dyDescent="0.25">
      <c r="A1087" s="20" t="s">
        <v>401</v>
      </c>
      <c r="B1087" s="20" t="s">
        <v>421</v>
      </c>
      <c r="C1087" s="20"/>
      <c r="D1087" s="20"/>
      <c r="E1087" s="23" t="s">
        <v>737</v>
      </c>
      <c r="F1087" s="24">
        <f>F1088</f>
        <v>35355</v>
      </c>
      <c r="G1087" s="24">
        <f t="shared" si="1024"/>
        <v>30662</v>
      </c>
      <c r="H1087" s="24">
        <f t="shared" si="1024"/>
        <v>26086</v>
      </c>
      <c r="I1087" s="24">
        <f t="shared" si="1024"/>
        <v>0</v>
      </c>
      <c r="J1087" s="24">
        <f t="shared" si="1024"/>
        <v>0</v>
      </c>
      <c r="K1087" s="24">
        <f t="shared" si="1024"/>
        <v>0</v>
      </c>
      <c r="L1087" s="42">
        <f t="shared" si="963"/>
        <v>35355</v>
      </c>
      <c r="M1087" s="42">
        <f t="shared" si="964"/>
        <v>30662</v>
      </c>
      <c r="N1087" s="42">
        <f t="shared" si="965"/>
        <v>26086</v>
      </c>
      <c r="O1087" s="48">
        <f t="shared" si="1024"/>
        <v>0</v>
      </c>
      <c r="P1087" s="48">
        <f t="shared" si="1024"/>
        <v>0</v>
      </c>
      <c r="Q1087" s="48">
        <f t="shared" si="1024"/>
        <v>0</v>
      </c>
      <c r="R1087" s="45">
        <f t="shared" si="998"/>
        <v>35355</v>
      </c>
      <c r="S1087" s="45">
        <f t="shared" si="999"/>
        <v>30662</v>
      </c>
      <c r="T1087" s="45">
        <f t="shared" si="1000"/>
        <v>26086</v>
      </c>
      <c r="U1087" s="48">
        <f t="shared" si="1024"/>
        <v>0</v>
      </c>
    </row>
    <row r="1088" spans="1:22" ht="31.5" x14ac:dyDescent="0.25">
      <c r="A1088" s="20" t="s">
        <v>401</v>
      </c>
      <c r="B1088" s="20">
        <v>320</v>
      </c>
      <c r="C1088" s="20" t="s">
        <v>72</v>
      </c>
      <c r="D1088" s="20" t="s">
        <v>32</v>
      </c>
      <c r="E1088" s="23" t="s">
        <v>784</v>
      </c>
      <c r="F1088" s="24">
        <v>35355</v>
      </c>
      <c r="G1088" s="24">
        <v>30662</v>
      </c>
      <c r="H1088" s="24">
        <v>26086</v>
      </c>
      <c r="I1088" s="24"/>
      <c r="J1088" s="24"/>
      <c r="K1088" s="24"/>
      <c r="L1088" s="42">
        <f t="shared" si="963"/>
        <v>35355</v>
      </c>
      <c r="M1088" s="42">
        <f t="shared" si="964"/>
        <v>30662</v>
      </c>
      <c r="N1088" s="42">
        <f t="shared" si="965"/>
        <v>26086</v>
      </c>
      <c r="O1088" s="48"/>
      <c r="P1088" s="48"/>
      <c r="Q1088" s="48"/>
      <c r="R1088" s="45">
        <f t="shared" si="998"/>
        <v>35355</v>
      </c>
      <c r="S1088" s="45">
        <f t="shared" si="999"/>
        <v>30662</v>
      </c>
      <c r="T1088" s="45">
        <f t="shared" si="1000"/>
        <v>26086</v>
      </c>
      <c r="U1088" s="48"/>
    </row>
    <row r="1089" spans="1:22" ht="47.25" x14ac:dyDescent="0.25">
      <c r="A1089" s="20" t="s">
        <v>402</v>
      </c>
      <c r="B1089" s="20"/>
      <c r="C1089" s="20"/>
      <c r="D1089" s="20"/>
      <c r="E1089" s="30" t="s">
        <v>846</v>
      </c>
      <c r="F1089" s="24">
        <f>F1090+F1093</f>
        <v>1427.4</v>
      </c>
      <c r="G1089" s="24">
        <f t="shared" ref="G1089:K1089" si="1025">G1090+G1093</f>
        <v>1427.4</v>
      </c>
      <c r="H1089" s="24">
        <f t="shared" si="1025"/>
        <v>1427.4</v>
      </c>
      <c r="I1089" s="24">
        <f t="shared" si="1025"/>
        <v>0</v>
      </c>
      <c r="J1089" s="24">
        <f t="shared" si="1025"/>
        <v>0</v>
      </c>
      <c r="K1089" s="24">
        <f t="shared" si="1025"/>
        <v>0</v>
      </c>
      <c r="L1089" s="42">
        <f t="shared" si="963"/>
        <v>1427.4</v>
      </c>
      <c r="M1089" s="42">
        <f t="shared" si="964"/>
        <v>1427.4</v>
      </c>
      <c r="N1089" s="42">
        <f t="shared" si="965"/>
        <v>1427.4</v>
      </c>
      <c r="O1089" s="48">
        <f t="shared" ref="O1089:P1089" si="1026">O1090+O1093</f>
        <v>0</v>
      </c>
      <c r="P1089" s="48">
        <f t="shared" si="1026"/>
        <v>0</v>
      </c>
      <c r="Q1089" s="48">
        <f t="shared" ref="Q1089" si="1027">Q1090+Q1093</f>
        <v>0</v>
      </c>
      <c r="R1089" s="45">
        <f t="shared" si="998"/>
        <v>1427.4</v>
      </c>
      <c r="S1089" s="45">
        <f t="shared" si="999"/>
        <v>1427.4</v>
      </c>
      <c r="T1089" s="45">
        <f t="shared" si="1000"/>
        <v>1427.4</v>
      </c>
      <c r="U1089" s="48">
        <f t="shared" ref="U1089" si="1028">U1090+U1093</f>
        <v>0</v>
      </c>
    </row>
    <row r="1090" spans="1:22" ht="31.5" hidden="1" x14ac:dyDescent="0.25">
      <c r="A1090" s="20" t="s">
        <v>402</v>
      </c>
      <c r="B1090" s="20" t="s">
        <v>84</v>
      </c>
      <c r="C1090" s="20"/>
      <c r="D1090" s="20"/>
      <c r="E1090" s="23" t="s">
        <v>735</v>
      </c>
      <c r="F1090" s="24">
        <f>F1091</f>
        <v>1427.4</v>
      </c>
      <c r="G1090" s="24">
        <f t="shared" ref="G1090:U1091" si="1029">G1091</f>
        <v>1427.4</v>
      </c>
      <c r="H1090" s="24">
        <f t="shared" si="1029"/>
        <v>1427.4</v>
      </c>
      <c r="I1090" s="24">
        <f t="shared" si="1029"/>
        <v>-1427.4</v>
      </c>
      <c r="J1090" s="24">
        <f t="shared" si="1029"/>
        <v>-1427.4</v>
      </c>
      <c r="K1090" s="24">
        <f t="shared" si="1029"/>
        <v>-1427.4</v>
      </c>
      <c r="L1090" s="42">
        <f t="shared" si="963"/>
        <v>0</v>
      </c>
      <c r="M1090" s="42">
        <f t="shared" si="964"/>
        <v>0</v>
      </c>
      <c r="N1090" s="42">
        <f t="shared" si="965"/>
        <v>0</v>
      </c>
      <c r="O1090" s="48">
        <f t="shared" si="1029"/>
        <v>0</v>
      </c>
      <c r="P1090" s="48">
        <f t="shared" si="1029"/>
        <v>0</v>
      </c>
      <c r="Q1090" s="48">
        <f t="shared" si="1029"/>
        <v>0</v>
      </c>
      <c r="R1090" s="45">
        <f t="shared" si="998"/>
        <v>0</v>
      </c>
      <c r="S1090" s="45">
        <f t="shared" si="999"/>
        <v>0</v>
      </c>
      <c r="T1090" s="45">
        <f t="shared" si="1000"/>
        <v>0</v>
      </c>
      <c r="U1090" s="48">
        <f t="shared" si="1029"/>
        <v>0</v>
      </c>
      <c r="V1090" s="5">
        <v>0</v>
      </c>
    </row>
    <row r="1091" spans="1:22" ht="31.5" hidden="1" x14ac:dyDescent="0.25">
      <c r="A1091" s="20" t="s">
        <v>402</v>
      </c>
      <c r="B1091" s="20" t="s">
        <v>421</v>
      </c>
      <c r="C1091" s="20"/>
      <c r="D1091" s="20"/>
      <c r="E1091" s="23" t="s">
        <v>737</v>
      </c>
      <c r="F1091" s="24">
        <f>F1092</f>
        <v>1427.4</v>
      </c>
      <c r="G1091" s="24">
        <f t="shared" si="1029"/>
        <v>1427.4</v>
      </c>
      <c r="H1091" s="24">
        <f t="shared" si="1029"/>
        <v>1427.4</v>
      </c>
      <c r="I1091" s="24">
        <f t="shared" si="1029"/>
        <v>-1427.4</v>
      </c>
      <c r="J1091" s="24">
        <f t="shared" si="1029"/>
        <v>-1427.4</v>
      </c>
      <c r="K1091" s="24">
        <f t="shared" si="1029"/>
        <v>-1427.4</v>
      </c>
      <c r="L1091" s="42">
        <f t="shared" ref="L1091:L1157" si="1030">F1091+I1091</f>
        <v>0</v>
      </c>
      <c r="M1091" s="42">
        <f t="shared" ref="M1091:M1157" si="1031">G1091+J1091</f>
        <v>0</v>
      </c>
      <c r="N1091" s="42">
        <f t="shared" ref="N1091:N1157" si="1032">H1091+K1091</f>
        <v>0</v>
      </c>
      <c r="O1091" s="48">
        <f t="shared" si="1029"/>
        <v>0</v>
      </c>
      <c r="P1091" s="48">
        <f t="shared" si="1029"/>
        <v>0</v>
      </c>
      <c r="Q1091" s="48">
        <f t="shared" si="1029"/>
        <v>0</v>
      </c>
      <c r="R1091" s="45">
        <f t="shared" si="998"/>
        <v>0</v>
      </c>
      <c r="S1091" s="45">
        <f t="shared" si="999"/>
        <v>0</v>
      </c>
      <c r="T1091" s="45">
        <f t="shared" si="1000"/>
        <v>0</v>
      </c>
      <c r="U1091" s="48">
        <f t="shared" si="1029"/>
        <v>0</v>
      </c>
      <c r="V1091" s="5">
        <v>0</v>
      </c>
    </row>
    <row r="1092" spans="1:22" ht="31.5" hidden="1" x14ac:dyDescent="0.25">
      <c r="A1092" s="20" t="s">
        <v>402</v>
      </c>
      <c r="B1092" s="20">
        <v>320</v>
      </c>
      <c r="C1092" s="20" t="s">
        <v>72</v>
      </c>
      <c r="D1092" s="20" t="s">
        <v>32</v>
      </c>
      <c r="E1092" s="23" t="s">
        <v>784</v>
      </c>
      <c r="F1092" s="24">
        <v>1427.4</v>
      </c>
      <c r="G1092" s="24">
        <v>1427.4</v>
      </c>
      <c r="H1092" s="24">
        <v>1427.4</v>
      </c>
      <c r="I1092" s="24">
        <v>-1427.4</v>
      </c>
      <c r="J1092" s="24">
        <v>-1427.4</v>
      </c>
      <c r="K1092" s="24">
        <v>-1427.4</v>
      </c>
      <c r="L1092" s="42">
        <f t="shared" si="1030"/>
        <v>0</v>
      </c>
      <c r="M1092" s="42">
        <f t="shared" si="1031"/>
        <v>0</v>
      </c>
      <c r="N1092" s="42">
        <f t="shared" si="1032"/>
        <v>0</v>
      </c>
      <c r="O1092" s="48"/>
      <c r="P1092" s="48"/>
      <c r="Q1092" s="48"/>
      <c r="R1092" s="45">
        <f t="shared" si="998"/>
        <v>0</v>
      </c>
      <c r="S1092" s="45">
        <f t="shared" si="999"/>
        <v>0</v>
      </c>
      <c r="T1092" s="45">
        <f t="shared" si="1000"/>
        <v>0</v>
      </c>
      <c r="U1092" s="48"/>
      <c r="V1092" s="5">
        <v>0</v>
      </c>
    </row>
    <row r="1093" spans="1:22" x14ac:dyDescent="0.25">
      <c r="A1093" s="20" t="s">
        <v>402</v>
      </c>
      <c r="B1093" s="20" t="s">
        <v>7</v>
      </c>
      <c r="C1093" s="20"/>
      <c r="D1093" s="20"/>
      <c r="E1093" s="23" t="s">
        <v>746</v>
      </c>
      <c r="F1093" s="24">
        <f>F1094</f>
        <v>0</v>
      </c>
      <c r="G1093" s="24">
        <f t="shared" ref="G1093:K1094" si="1033">G1094</f>
        <v>0</v>
      </c>
      <c r="H1093" s="24">
        <f t="shared" si="1033"/>
        <v>0</v>
      </c>
      <c r="I1093" s="24">
        <f t="shared" si="1033"/>
        <v>1427.4</v>
      </c>
      <c r="J1093" s="24">
        <f t="shared" si="1033"/>
        <v>1427.4</v>
      </c>
      <c r="K1093" s="24">
        <f t="shared" si="1033"/>
        <v>1427.4</v>
      </c>
      <c r="L1093" s="42">
        <f t="shared" ref="L1093:L1095" si="1034">F1093+I1093</f>
        <v>1427.4</v>
      </c>
      <c r="M1093" s="42">
        <f t="shared" ref="M1093:M1095" si="1035">G1093+J1093</f>
        <v>1427.4</v>
      </c>
      <c r="N1093" s="42">
        <f t="shared" ref="N1093:N1095" si="1036">H1093+K1093</f>
        <v>1427.4</v>
      </c>
      <c r="O1093" s="48">
        <f t="shared" ref="O1093:Q1094" si="1037">O1094</f>
        <v>0</v>
      </c>
      <c r="P1093" s="48">
        <f t="shared" si="1037"/>
        <v>0</v>
      </c>
      <c r="Q1093" s="48">
        <f t="shared" si="1037"/>
        <v>0</v>
      </c>
      <c r="R1093" s="45">
        <f t="shared" si="998"/>
        <v>1427.4</v>
      </c>
      <c r="S1093" s="45">
        <f t="shared" si="999"/>
        <v>1427.4</v>
      </c>
      <c r="T1093" s="45">
        <f t="shared" si="1000"/>
        <v>1427.4</v>
      </c>
      <c r="U1093" s="48">
        <f t="shared" ref="U1093:U1094" si="1038">U1094</f>
        <v>0</v>
      </c>
    </row>
    <row r="1094" spans="1:22" ht="63" x14ac:dyDescent="0.25">
      <c r="A1094" s="20" t="s">
        <v>402</v>
      </c>
      <c r="B1094" s="20" t="s">
        <v>220</v>
      </c>
      <c r="C1094" s="20"/>
      <c r="D1094" s="20"/>
      <c r="E1094" s="23" t="s">
        <v>747</v>
      </c>
      <c r="F1094" s="24">
        <f>F1095</f>
        <v>0</v>
      </c>
      <c r="G1094" s="24">
        <f t="shared" si="1033"/>
        <v>0</v>
      </c>
      <c r="H1094" s="24">
        <f t="shared" si="1033"/>
        <v>0</v>
      </c>
      <c r="I1094" s="24">
        <f t="shared" si="1033"/>
        <v>1427.4</v>
      </c>
      <c r="J1094" s="24">
        <f t="shared" si="1033"/>
        <v>1427.4</v>
      </c>
      <c r="K1094" s="24">
        <f t="shared" si="1033"/>
        <v>1427.4</v>
      </c>
      <c r="L1094" s="42">
        <f t="shared" si="1034"/>
        <v>1427.4</v>
      </c>
      <c r="M1094" s="42">
        <f t="shared" si="1035"/>
        <v>1427.4</v>
      </c>
      <c r="N1094" s="42">
        <f t="shared" si="1036"/>
        <v>1427.4</v>
      </c>
      <c r="O1094" s="48">
        <f t="shared" si="1037"/>
        <v>0</v>
      </c>
      <c r="P1094" s="48">
        <f t="shared" si="1037"/>
        <v>0</v>
      </c>
      <c r="Q1094" s="48">
        <f t="shared" si="1037"/>
        <v>0</v>
      </c>
      <c r="R1094" s="45">
        <f t="shared" si="998"/>
        <v>1427.4</v>
      </c>
      <c r="S1094" s="45">
        <f t="shared" si="999"/>
        <v>1427.4</v>
      </c>
      <c r="T1094" s="45">
        <f t="shared" si="1000"/>
        <v>1427.4</v>
      </c>
      <c r="U1094" s="48">
        <f t="shared" si="1038"/>
        <v>0</v>
      </c>
    </row>
    <row r="1095" spans="1:22" ht="31.5" x14ac:dyDescent="0.25">
      <c r="A1095" s="20" t="s">
        <v>402</v>
      </c>
      <c r="B1095" s="20" t="s">
        <v>220</v>
      </c>
      <c r="C1095" s="20" t="s">
        <v>72</v>
      </c>
      <c r="D1095" s="20" t="s">
        <v>32</v>
      </c>
      <c r="E1095" s="23" t="s">
        <v>784</v>
      </c>
      <c r="F1095" s="24">
        <v>0</v>
      </c>
      <c r="G1095" s="24">
        <v>0</v>
      </c>
      <c r="H1095" s="24">
        <v>0</v>
      </c>
      <c r="I1095" s="24">
        <v>1427.4</v>
      </c>
      <c r="J1095" s="24">
        <v>1427.4</v>
      </c>
      <c r="K1095" s="24">
        <v>1427.4</v>
      </c>
      <c r="L1095" s="42">
        <f t="shared" si="1034"/>
        <v>1427.4</v>
      </c>
      <c r="M1095" s="42">
        <f t="shared" si="1035"/>
        <v>1427.4</v>
      </c>
      <c r="N1095" s="42">
        <f t="shared" si="1036"/>
        <v>1427.4</v>
      </c>
      <c r="O1095" s="48"/>
      <c r="P1095" s="48"/>
      <c r="Q1095" s="48"/>
      <c r="R1095" s="45">
        <f t="shared" si="998"/>
        <v>1427.4</v>
      </c>
      <c r="S1095" s="45">
        <f t="shared" si="999"/>
        <v>1427.4</v>
      </c>
      <c r="T1095" s="45">
        <f t="shared" si="1000"/>
        <v>1427.4</v>
      </c>
      <c r="U1095" s="48"/>
    </row>
    <row r="1096" spans="1:22" s="8" customFormat="1" ht="47.25" x14ac:dyDescent="0.25">
      <c r="A1096" s="1" t="s">
        <v>249</v>
      </c>
      <c r="B1096" s="1"/>
      <c r="C1096" s="1"/>
      <c r="D1096" s="1"/>
      <c r="E1096" s="2" t="s">
        <v>813</v>
      </c>
      <c r="F1096" s="3">
        <f>F1097+F1102</f>
        <v>103350</v>
      </c>
      <c r="G1096" s="3">
        <f t="shared" ref="G1096:K1096" si="1039">G1097+G1102</f>
        <v>97522.5</v>
      </c>
      <c r="H1096" s="3">
        <f t="shared" si="1039"/>
        <v>142950</v>
      </c>
      <c r="I1096" s="3">
        <f t="shared" si="1039"/>
        <v>-17635.72</v>
      </c>
      <c r="J1096" s="3">
        <f t="shared" si="1039"/>
        <v>-21428.58</v>
      </c>
      <c r="K1096" s="3">
        <f t="shared" si="1039"/>
        <v>-95000</v>
      </c>
      <c r="L1096" s="42">
        <f t="shared" si="1030"/>
        <v>85714.28</v>
      </c>
      <c r="M1096" s="42">
        <f t="shared" si="1031"/>
        <v>76093.919999999998</v>
      </c>
      <c r="N1096" s="42">
        <f t="shared" si="1032"/>
        <v>47950</v>
      </c>
      <c r="O1096" s="50">
        <f t="shared" ref="O1096:P1096" si="1040">O1097+O1102</f>
        <v>0</v>
      </c>
      <c r="P1096" s="50">
        <f t="shared" si="1040"/>
        <v>0</v>
      </c>
      <c r="Q1096" s="50">
        <f t="shared" ref="Q1096" si="1041">Q1097+Q1102</f>
        <v>0</v>
      </c>
      <c r="R1096" s="53">
        <f t="shared" si="998"/>
        <v>85714.28</v>
      </c>
      <c r="S1096" s="45">
        <f t="shared" si="999"/>
        <v>76093.919999999998</v>
      </c>
      <c r="T1096" s="45">
        <f t="shared" si="1000"/>
        <v>47950</v>
      </c>
      <c r="U1096" s="50">
        <f t="shared" ref="U1096" si="1042">U1097+U1102</f>
        <v>0</v>
      </c>
    </row>
    <row r="1097" spans="1:22" s="28" customFormat="1" ht="47.25" x14ac:dyDescent="0.25">
      <c r="A1097" s="25" t="s">
        <v>250</v>
      </c>
      <c r="B1097" s="25"/>
      <c r="C1097" s="25"/>
      <c r="D1097" s="25"/>
      <c r="E1097" s="26" t="s">
        <v>814</v>
      </c>
      <c r="F1097" s="27">
        <f>F1098</f>
        <v>53350</v>
      </c>
      <c r="G1097" s="27">
        <f t="shared" ref="G1097:U1100" si="1043">G1098</f>
        <v>50000</v>
      </c>
      <c r="H1097" s="27">
        <f t="shared" si="1043"/>
        <v>95000</v>
      </c>
      <c r="I1097" s="27">
        <f t="shared" si="1043"/>
        <v>-17635.72</v>
      </c>
      <c r="J1097" s="27">
        <f t="shared" si="1043"/>
        <v>-21428.58</v>
      </c>
      <c r="K1097" s="27">
        <f t="shared" si="1043"/>
        <v>-95000</v>
      </c>
      <c r="L1097" s="42">
        <f t="shared" si="1030"/>
        <v>35714.28</v>
      </c>
      <c r="M1097" s="42">
        <f t="shared" si="1031"/>
        <v>28571.42</v>
      </c>
      <c r="N1097" s="42">
        <f t="shared" si="1032"/>
        <v>0</v>
      </c>
      <c r="O1097" s="49">
        <f t="shared" si="1043"/>
        <v>0</v>
      </c>
      <c r="P1097" s="49">
        <f t="shared" si="1043"/>
        <v>0</v>
      </c>
      <c r="Q1097" s="49">
        <f t="shared" si="1043"/>
        <v>0</v>
      </c>
      <c r="R1097" s="55">
        <f t="shared" si="998"/>
        <v>35714.28</v>
      </c>
      <c r="S1097" s="45">
        <f t="shared" si="999"/>
        <v>28571.42</v>
      </c>
      <c r="T1097" s="45">
        <f t="shared" si="1000"/>
        <v>0</v>
      </c>
      <c r="U1097" s="49">
        <f t="shared" si="1043"/>
        <v>0</v>
      </c>
    </row>
    <row r="1098" spans="1:22" ht="63" x14ac:dyDescent="0.25">
      <c r="A1098" s="20" t="s">
        <v>221</v>
      </c>
      <c r="B1098" s="20"/>
      <c r="C1098" s="20"/>
      <c r="D1098" s="20"/>
      <c r="E1098" s="23" t="s">
        <v>603</v>
      </c>
      <c r="F1098" s="24">
        <f>F1099</f>
        <v>53350</v>
      </c>
      <c r="G1098" s="24">
        <f t="shared" si="1043"/>
        <v>50000</v>
      </c>
      <c r="H1098" s="24">
        <f t="shared" si="1043"/>
        <v>95000</v>
      </c>
      <c r="I1098" s="24">
        <f t="shared" si="1043"/>
        <v>-17635.72</v>
      </c>
      <c r="J1098" s="24">
        <f t="shared" si="1043"/>
        <v>-21428.58</v>
      </c>
      <c r="K1098" s="24">
        <f t="shared" si="1043"/>
        <v>-95000</v>
      </c>
      <c r="L1098" s="42">
        <f t="shared" si="1030"/>
        <v>35714.28</v>
      </c>
      <c r="M1098" s="42">
        <f t="shared" si="1031"/>
        <v>28571.42</v>
      </c>
      <c r="N1098" s="42">
        <f t="shared" si="1032"/>
        <v>0</v>
      </c>
      <c r="O1098" s="48">
        <f t="shared" si="1043"/>
        <v>0</v>
      </c>
      <c r="P1098" s="48">
        <f t="shared" si="1043"/>
        <v>0</v>
      </c>
      <c r="Q1098" s="48">
        <f t="shared" si="1043"/>
        <v>0</v>
      </c>
      <c r="R1098" s="45">
        <f t="shared" si="998"/>
        <v>35714.28</v>
      </c>
      <c r="S1098" s="45">
        <f t="shared" si="999"/>
        <v>28571.42</v>
      </c>
      <c r="T1098" s="45">
        <f t="shared" si="1000"/>
        <v>0</v>
      </c>
      <c r="U1098" s="48">
        <f t="shared" si="1043"/>
        <v>0</v>
      </c>
    </row>
    <row r="1099" spans="1:22" x14ac:dyDescent="0.25">
      <c r="A1099" s="20" t="s">
        <v>221</v>
      </c>
      <c r="B1099" s="20" t="s">
        <v>7</v>
      </c>
      <c r="C1099" s="20"/>
      <c r="D1099" s="20"/>
      <c r="E1099" s="23" t="s">
        <v>746</v>
      </c>
      <c r="F1099" s="24">
        <f>F1100</f>
        <v>53350</v>
      </c>
      <c r="G1099" s="24">
        <f t="shared" si="1043"/>
        <v>50000</v>
      </c>
      <c r="H1099" s="24">
        <f t="shared" si="1043"/>
        <v>95000</v>
      </c>
      <c r="I1099" s="24">
        <f t="shared" si="1043"/>
        <v>-17635.72</v>
      </c>
      <c r="J1099" s="24">
        <f t="shared" si="1043"/>
        <v>-21428.58</v>
      </c>
      <c r="K1099" s="24">
        <f t="shared" si="1043"/>
        <v>-95000</v>
      </c>
      <c r="L1099" s="42">
        <f t="shared" si="1030"/>
        <v>35714.28</v>
      </c>
      <c r="M1099" s="42">
        <f t="shared" si="1031"/>
        <v>28571.42</v>
      </c>
      <c r="N1099" s="42">
        <f t="shared" si="1032"/>
        <v>0</v>
      </c>
      <c r="O1099" s="48">
        <f t="shared" si="1043"/>
        <v>0</v>
      </c>
      <c r="P1099" s="48">
        <f t="shared" si="1043"/>
        <v>0</v>
      </c>
      <c r="Q1099" s="48">
        <f t="shared" si="1043"/>
        <v>0</v>
      </c>
      <c r="R1099" s="45">
        <f t="shared" si="998"/>
        <v>35714.28</v>
      </c>
      <c r="S1099" s="45">
        <f t="shared" si="999"/>
        <v>28571.42</v>
      </c>
      <c r="T1099" s="45">
        <f t="shared" si="1000"/>
        <v>0</v>
      </c>
      <c r="U1099" s="48">
        <f t="shared" si="1043"/>
        <v>0</v>
      </c>
    </row>
    <row r="1100" spans="1:22" ht="63" x14ac:dyDescent="0.25">
      <c r="A1100" s="20" t="s">
        <v>221</v>
      </c>
      <c r="B1100" s="20" t="s">
        <v>220</v>
      </c>
      <c r="C1100" s="20"/>
      <c r="D1100" s="20"/>
      <c r="E1100" s="23" t="s">
        <v>747</v>
      </c>
      <c r="F1100" s="24">
        <f>F1101</f>
        <v>53350</v>
      </c>
      <c r="G1100" s="24">
        <f t="shared" si="1043"/>
        <v>50000</v>
      </c>
      <c r="H1100" s="24">
        <f t="shared" si="1043"/>
        <v>95000</v>
      </c>
      <c r="I1100" s="24">
        <f t="shared" si="1043"/>
        <v>-17635.72</v>
      </c>
      <c r="J1100" s="24">
        <f t="shared" si="1043"/>
        <v>-21428.58</v>
      </c>
      <c r="K1100" s="24">
        <f t="shared" si="1043"/>
        <v>-95000</v>
      </c>
      <c r="L1100" s="42">
        <f t="shared" si="1030"/>
        <v>35714.28</v>
      </c>
      <c r="M1100" s="42">
        <f t="shared" si="1031"/>
        <v>28571.42</v>
      </c>
      <c r="N1100" s="42">
        <f t="shared" si="1032"/>
        <v>0</v>
      </c>
      <c r="O1100" s="48">
        <f t="shared" si="1043"/>
        <v>0</v>
      </c>
      <c r="P1100" s="48">
        <f t="shared" si="1043"/>
        <v>0</v>
      </c>
      <c r="Q1100" s="48">
        <f t="shared" si="1043"/>
        <v>0</v>
      </c>
      <c r="R1100" s="45">
        <f t="shared" si="998"/>
        <v>35714.28</v>
      </c>
      <c r="S1100" s="45">
        <f t="shared" si="999"/>
        <v>28571.42</v>
      </c>
      <c r="T1100" s="45">
        <f t="shared" si="1000"/>
        <v>0</v>
      </c>
      <c r="U1100" s="48">
        <f t="shared" si="1043"/>
        <v>0</v>
      </c>
    </row>
    <row r="1101" spans="1:22" x14ac:dyDescent="0.25">
      <c r="A1101" s="20" t="s">
        <v>221</v>
      </c>
      <c r="B1101" s="20">
        <v>810</v>
      </c>
      <c r="C1101" s="20" t="s">
        <v>58</v>
      </c>
      <c r="D1101" s="20" t="s">
        <v>10</v>
      </c>
      <c r="E1101" s="23" t="s">
        <v>764</v>
      </c>
      <c r="F1101" s="24">
        <v>53350</v>
      </c>
      <c r="G1101" s="24">
        <v>50000</v>
      </c>
      <c r="H1101" s="24">
        <v>95000</v>
      </c>
      <c r="I1101" s="24">
        <v>-17635.72</v>
      </c>
      <c r="J1101" s="24">
        <v>-21428.58</v>
      </c>
      <c r="K1101" s="24">
        <v>-95000</v>
      </c>
      <c r="L1101" s="42">
        <f t="shared" si="1030"/>
        <v>35714.28</v>
      </c>
      <c r="M1101" s="42">
        <f t="shared" si="1031"/>
        <v>28571.42</v>
      </c>
      <c r="N1101" s="42">
        <f t="shared" si="1032"/>
        <v>0</v>
      </c>
      <c r="O1101" s="48"/>
      <c r="P1101" s="48"/>
      <c r="Q1101" s="48"/>
      <c r="R1101" s="45">
        <f t="shared" si="998"/>
        <v>35714.28</v>
      </c>
      <c r="S1101" s="45">
        <f t="shared" si="999"/>
        <v>28571.42</v>
      </c>
      <c r="T1101" s="45">
        <f t="shared" si="1000"/>
        <v>0</v>
      </c>
      <c r="U1101" s="48"/>
    </row>
    <row r="1102" spans="1:22" s="28" customFormat="1" ht="63" x14ac:dyDescent="0.25">
      <c r="A1102" s="25" t="s">
        <v>251</v>
      </c>
      <c r="B1102" s="25"/>
      <c r="C1102" s="25"/>
      <c r="D1102" s="25"/>
      <c r="E1102" s="26" t="s">
        <v>604</v>
      </c>
      <c r="F1102" s="27">
        <f>F1103</f>
        <v>50000</v>
      </c>
      <c r="G1102" s="27">
        <f t="shared" ref="G1102:U1105" si="1044">G1103</f>
        <v>47522.5</v>
      </c>
      <c r="H1102" s="27">
        <f t="shared" si="1044"/>
        <v>47950</v>
      </c>
      <c r="I1102" s="27">
        <f t="shared" si="1044"/>
        <v>0</v>
      </c>
      <c r="J1102" s="27">
        <f t="shared" si="1044"/>
        <v>0</v>
      </c>
      <c r="K1102" s="27">
        <f t="shared" si="1044"/>
        <v>0</v>
      </c>
      <c r="L1102" s="42">
        <f t="shared" si="1030"/>
        <v>50000</v>
      </c>
      <c r="M1102" s="42">
        <f t="shared" si="1031"/>
        <v>47522.5</v>
      </c>
      <c r="N1102" s="42">
        <f t="shared" si="1032"/>
        <v>47950</v>
      </c>
      <c r="O1102" s="49">
        <f t="shared" si="1044"/>
        <v>0</v>
      </c>
      <c r="P1102" s="49">
        <f t="shared" si="1044"/>
        <v>0</v>
      </c>
      <c r="Q1102" s="49">
        <f t="shared" si="1044"/>
        <v>0</v>
      </c>
      <c r="R1102" s="55">
        <f t="shared" si="998"/>
        <v>50000</v>
      </c>
      <c r="S1102" s="45">
        <f t="shared" si="999"/>
        <v>47522.5</v>
      </c>
      <c r="T1102" s="45">
        <f t="shared" si="1000"/>
        <v>47950</v>
      </c>
      <c r="U1102" s="49">
        <f t="shared" si="1044"/>
        <v>0</v>
      </c>
    </row>
    <row r="1103" spans="1:22" ht="47.25" x14ac:dyDescent="0.25">
      <c r="A1103" s="20" t="s">
        <v>222</v>
      </c>
      <c r="B1103" s="20"/>
      <c r="C1103" s="20"/>
      <c r="D1103" s="20"/>
      <c r="E1103" s="30" t="s">
        <v>801</v>
      </c>
      <c r="F1103" s="24">
        <f>F1104</f>
        <v>50000</v>
      </c>
      <c r="G1103" s="24">
        <f t="shared" si="1044"/>
        <v>47522.5</v>
      </c>
      <c r="H1103" s="24">
        <f t="shared" si="1044"/>
        <v>47950</v>
      </c>
      <c r="I1103" s="24">
        <f t="shared" si="1044"/>
        <v>0</v>
      </c>
      <c r="J1103" s="24">
        <f t="shared" si="1044"/>
        <v>0</v>
      </c>
      <c r="K1103" s="24">
        <f t="shared" si="1044"/>
        <v>0</v>
      </c>
      <c r="L1103" s="42">
        <f t="shared" si="1030"/>
        <v>50000</v>
      </c>
      <c r="M1103" s="42">
        <f t="shared" si="1031"/>
        <v>47522.5</v>
      </c>
      <c r="N1103" s="42">
        <f t="shared" si="1032"/>
        <v>47950</v>
      </c>
      <c r="O1103" s="48">
        <f t="shared" si="1044"/>
        <v>0</v>
      </c>
      <c r="P1103" s="48">
        <f t="shared" si="1044"/>
        <v>0</v>
      </c>
      <c r="Q1103" s="48">
        <f t="shared" si="1044"/>
        <v>0</v>
      </c>
      <c r="R1103" s="45">
        <f t="shared" si="998"/>
        <v>50000</v>
      </c>
      <c r="S1103" s="45">
        <f t="shared" si="999"/>
        <v>47522.5</v>
      </c>
      <c r="T1103" s="45">
        <f t="shared" si="1000"/>
        <v>47950</v>
      </c>
      <c r="U1103" s="48">
        <f t="shared" si="1044"/>
        <v>0</v>
      </c>
    </row>
    <row r="1104" spans="1:22" x14ac:dyDescent="0.25">
      <c r="A1104" s="20" t="s">
        <v>222</v>
      </c>
      <c r="B1104" s="20" t="s">
        <v>7</v>
      </c>
      <c r="C1104" s="20"/>
      <c r="D1104" s="20"/>
      <c r="E1104" s="23" t="s">
        <v>746</v>
      </c>
      <c r="F1104" s="24">
        <f>F1105</f>
        <v>50000</v>
      </c>
      <c r="G1104" s="24">
        <f t="shared" si="1044"/>
        <v>47522.5</v>
      </c>
      <c r="H1104" s="24">
        <f t="shared" si="1044"/>
        <v>47950</v>
      </c>
      <c r="I1104" s="24">
        <f t="shared" si="1044"/>
        <v>0</v>
      </c>
      <c r="J1104" s="24">
        <f t="shared" si="1044"/>
        <v>0</v>
      </c>
      <c r="K1104" s="24">
        <f t="shared" si="1044"/>
        <v>0</v>
      </c>
      <c r="L1104" s="42">
        <f t="shared" si="1030"/>
        <v>50000</v>
      </c>
      <c r="M1104" s="42">
        <f t="shared" si="1031"/>
        <v>47522.5</v>
      </c>
      <c r="N1104" s="42">
        <f t="shared" si="1032"/>
        <v>47950</v>
      </c>
      <c r="O1104" s="48">
        <f t="shared" si="1044"/>
        <v>0</v>
      </c>
      <c r="P1104" s="48">
        <f t="shared" si="1044"/>
        <v>0</v>
      </c>
      <c r="Q1104" s="48">
        <f t="shared" si="1044"/>
        <v>0</v>
      </c>
      <c r="R1104" s="45">
        <f t="shared" si="998"/>
        <v>50000</v>
      </c>
      <c r="S1104" s="45">
        <f t="shared" si="999"/>
        <v>47522.5</v>
      </c>
      <c r="T1104" s="45">
        <f t="shared" si="1000"/>
        <v>47950</v>
      </c>
      <c r="U1104" s="48">
        <f t="shared" si="1044"/>
        <v>0</v>
      </c>
    </row>
    <row r="1105" spans="1:21" ht="63" x14ac:dyDescent="0.25">
      <c r="A1105" s="20" t="s">
        <v>222</v>
      </c>
      <c r="B1105" s="20" t="s">
        <v>220</v>
      </c>
      <c r="C1105" s="20"/>
      <c r="D1105" s="20"/>
      <c r="E1105" s="23" t="s">
        <v>747</v>
      </c>
      <c r="F1105" s="24">
        <f>F1106</f>
        <v>50000</v>
      </c>
      <c r="G1105" s="24">
        <f t="shared" si="1044"/>
        <v>47522.5</v>
      </c>
      <c r="H1105" s="24">
        <f t="shared" si="1044"/>
        <v>47950</v>
      </c>
      <c r="I1105" s="24">
        <f t="shared" si="1044"/>
        <v>0</v>
      </c>
      <c r="J1105" s="24">
        <f t="shared" si="1044"/>
        <v>0</v>
      </c>
      <c r="K1105" s="24">
        <f t="shared" si="1044"/>
        <v>0</v>
      </c>
      <c r="L1105" s="42">
        <f t="shared" si="1030"/>
        <v>50000</v>
      </c>
      <c r="M1105" s="42">
        <f t="shared" si="1031"/>
        <v>47522.5</v>
      </c>
      <c r="N1105" s="42">
        <f t="shared" si="1032"/>
        <v>47950</v>
      </c>
      <c r="O1105" s="48">
        <f t="shared" si="1044"/>
        <v>0</v>
      </c>
      <c r="P1105" s="48">
        <f t="shared" si="1044"/>
        <v>0</v>
      </c>
      <c r="Q1105" s="48">
        <f t="shared" si="1044"/>
        <v>0</v>
      </c>
      <c r="R1105" s="45">
        <f t="shared" si="998"/>
        <v>50000</v>
      </c>
      <c r="S1105" s="45">
        <f t="shared" si="999"/>
        <v>47522.5</v>
      </c>
      <c r="T1105" s="45">
        <f t="shared" si="1000"/>
        <v>47950</v>
      </c>
      <c r="U1105" s="48">
        <f t="shared" si="1044"/>
        <v>0</v>
      </c>
    </row>
    <row r="1106" spans="1:21" x14ac:dyDescent="0.25">
      <c r="A1106" s="20" t="s">
        <v>222</v>
      </c>
      <c r="B1106" s="20">
        <v>810</v>
      </c>
      <c r="C1106" s="20" t="s">
        <v>58</v>
      </c>
      <c r="D1106" s="20" t="s">
        <v>10</v>
      </c>
      <c r="E1106" s="23" t="s">
        <v>764</v>
      </c>
      <c r="F1106" s="24">
        <v>50000</v>
      </c>
      <c r="G1106" s="24">
        <v>47522.5</v>
      </c>
      <c r="H1106" s="24">
        <v>47950</v>
      </c>
      <c r="I1106" s="24"/>
      <c r="J1106" s="24"/>
      <c r="K1106" s="24"/>
      <c r="L1106" s="42">
        <f t="shared" si="1030"/>
        <v>50000</v>
      </c>
      <c r="M1106" s="42">
        <f t="shared" si="1031"/>
        <v>47522.5</v>
      </c>
      <c r="N1106" s="42">
        <f t="shared" si="1032"/>
        <v>47950</v>
      </c>
      <c r="O1106" s="48"/>
      <c r="P1106" s="48"/>
      <c r="Q1106" s="48"/>
      <c r="R1106" s="45">
        <f t="shared" si="998"/>
        <v>50000</v>
      </c>
      <c r="S1106" s="45">
        <f t="shared" si="999"/>
        <v>47522.5</v>
      </c>
      <c r="T1106" s="45">
        <f t="shared" si="1000"/>
        <v>47950</v>
      </c>
      <c r="U1106" s="48"/>
    </row>
    <row r="1107" spans="1:21" s="8" customFormat="1" ht="47.25" x14ac:dyDescent="0.25">
      <c r="A1107" s="1" t="s">
        <v>211</v>
      </c>
      <c r="B1107" s="1"/>
      <c r="C1107" s="1"/>
      <c r="D1107" s="1"/>
      <c r="E1107" s="2" t="s">
        <v>605</v>
      </c>
      <c r="F1107" s="3">
        <f>F1108+F1178+F1199+F1229+F1238</f>
        <v>664776.89999999991</v>
      </c>
      <c r="G1107" s="3">
        <f t="shared" ref="G1107:K1107" si="1045">G1108+G1178+G1199+G1229+G1238</f>
        <v>624456.60000000009</v>
      </c>
      <c r="H1107" s="3">
        <f t="shared" si="1045"/>
        <v>595810.4</v>
      </c>
      <c r="I1107" s="3">
        <f t="shared" si="1045"/>
        <v>69074.97</v>
      </c>
      <c r="J1107" s="3">
        <f t="shared" si="1045"/>
        <v>574.97</v>
      </c>
      <c r="K1107" s="3">
        <f t="shared" si="1045"/>
        <v>-925.03</v>
      </c>
      <c r="L1107" s="42">
        <f t="shared" si="1030"/>
        <v>733851.86999999988</v>
      </c>
      <c r="M1107" s="42">
        <f t="shared" si="1031"/>
        <v>625031.57000000007</v>
      </c>
      <c r="N1107" s="42">
        <f t="shared" si="1032"/>
        <v>594885.37</v>
      </c>
      <c r="O1107" s="50">
        <f t="shared" ref="O1107:P1107" si="1046">O1108+O1178+O1199+O1229+O1238</f>
        <v>5771.1</v>
      </c>
      <c r="P1107" s="50">
        <f t="shared" si="1046"/>
        <v>7275</v>
      </c>
      <c r="Q1107" s="50">
        <f t="shared" ref="Q1107" si="1047">Q1108+Q1178+Q1199+Q1229+Q1238</f>
        <v>0</v>
      </c>
      <c r="R1107" s="53">
        <f t="shared" si="998"/>
        <v>739622.96999999986</v>
      </c>
      <c r="S1107" s="45">
        <f t="shared" si="999"/>
        <v>632306.57000000007</v>
      </c>
      <c r="T1107" s="45">
        <f t="shared" si="1000"/>
        <v>594885.37</v>
      </c>
      <c r="U1107" s="50">
        <f t="shared" ref="U1107" si="1048">U1108+U1178+U1199+U1229+U1238</f>
        <v>0</v>
      </c>
    </row>
    <row r="1108" spans="1:21" s="28" customFormat="1" ht="47.25" x14ac:dyDescent="0.25">
      <c r="A1108" s="25" t="s">
        <v>254</v>
      </c>
      <c r="B1108" s="25"/>
      <c r="C1108" s="25"/>
      <c r="D1108" s="25"/>
      <c r="E1108" s="26" t="s">
        <v>606</v>
      </c>
      <c r="F1108" s="27">
        <f>F1109+F1119+F1123+F1127+F1131+F1138+F1142+F1146+F1150+F1154+F1158+F1162+F1166+F1174</f>
        <v>514193.29999999993</v>
      </c>
      <c r="G1108" s="27">
        <f t="shared" ref="G1108:K1108" si="1049">G1109+G1119+G1123+G1127+G1131+G1138+G1142+G1146+G1150+G1154+G1158+G1162+G1166+G1174</f>
        <v>497059.8000000001</v>
      </c>
      <c r="H1108" s="27">
        <f t="shared" si="1049"/>
        <v>473513.30000000005</v>
      </c>
      <c r="I1108" s="27">
        <f t="shared" si="1049"/>
        <v>-2000</v>
      </c>
      <c r="J1108" s="27">
        <f t="shared" si="1049"/>
        <v>1500</v>
      </c>
      <c r="K1108" s="27">
        <f t="shared" si="1049"/>
        <v>0</v>
      </c>
      <c r="L1108" s="42">
        <f t="shared" si="1030"/>
        <v>512193.29999999993</v>
      </c>
      <c r="M1108" s="42">
        <f t="shared" si="1031"/>
        <v>498559.8000000001</v>
      </c>
      <c r="N1108" s="42">
        <f t="shared" si="1032"/>
        <v>473513.30000000005</v>
      </c>
      <c r="O1108" s="49">
        <f>O1109+O1119+O1123+O1127+O1131+O1138+O1142+O1146+O1150+O1154+O1158+O1162+O1166+O1174+O1170</f>
        <v>5771.1</v>
      </c>
      <c r="P1108" s="49">
        <f t="shared" ref="P1108:Q1108" si="1050">P1109+P1119+P1123+P1127+P1131+P1138+P1142+P1146+P1150+P1154+P1158+P1162+P1166+P1174+P1170</f>
        <v>7275</v>
      </c>
      <c r="Q1108" s="49">
        <f t="shared" si="1050"/>
        <v>0</v>
      </c>
      <c r="R1108" s="55">
        <f t="shared" si="998"/>
        <v>517964.39999999991</v>
      </c>
      <c r="S1108" s="45">
        <f t="shared" si="999"/>
        <v>505834.8000000001</v>
      </c>
      <c r="T1108" s="45">
        <f t="shared" si="1000"/>
        <v>473513.30000000005</v>
      </c>
      <c r="U1108" s="49">
        <f t="shared" ref="U1108" si="1051">U1109+U1119+U1123+U1127+U1131+U1138+U1142+U1146+U1150+U1154+U1158+U1162+U1166+U1174+U1170</f>
        <v>0</v>
      </c>
    </row>
    <row r="1109" spans="1:21" ht="78.75" x14ac:dyDescent="0.25">
      <c r="A1109" s="20" t="s">
        <v>246</v>
      </c>
      <c r="B1109" s="20"/>
      <c r="C1109" s="20"/>
      <c r="D1109" s="20"/>
      <c r="E1109" s="23" t="s">
        <v>434</v>
      </c>
      <c r="F1109" s="24">
        <f>F1110+F1113+F1116</f>
        <v>60791.700000000004</v>
      </c>
      <c r="G1109" s="24">
        <f t="shared" ref="G1109:K1109" si="1052">G1110+G1113+G1116</f>
        <v>58691.600000000006</v>
      </c>
      <c r="H1109" s="24">
        <f t="shared" si="1052"/>
        <v>58695.5</v>
      </c>
      <c r="I1109" s="24">
        <f t="shared" si="1052"/>
        <v>0</v>
      </c>
      <c r="J1109" s="24">
        <f t="shared" si="1052"/>
        <v>0</v>
      </c>
      <c r="K1109" s="24">
        <f t="shared" si="1052"/>
        <v>0</v>
      </c>
      <c r="L1109" s="42">
        <f t="shared" si="1030"/>
        <v>60791.700000000004</v>
      </c>
      <c r="M1109" s="42">
        <f t="shared" si="1031"/>
        <v>58691.600000000006</v>
      </c>
      <c r="N1109" s="42">
        <f t="shared" si="1032"/>
        <v>58695.5</v>
      </c>
      <c r="O1109" s="48">
        <f t="shared" ref="O1109:P1109" si="1053">O1110+O1113+O1116</f>
        <v>0</v>
      </c>
      <c r="P1109" s="48">
        <f t="shared" si="1053"/>
        <v>0</v>
      </c>
      <c r="Q1109" s="48">
        <f t="shared" ref="Q1109" si="1054">Q1110+Q1113+Q1116</f>
        <v>0</v>
      </c>
      <c r="R1109" s="45">
        <f t="shared" si="998"/>
        <v>60791.700000000004</v>
      </c>
      <c r="S1109" s="45">
        <f t="shared" si="999"/>
        <v>58691.600000000006</v>
      </c>
      <c r="T1109" s="45">
        <f t="shared" si="1000"/>
        <v>58695.5</v>
      </c>
      <c r="U1109" s="48">
        <f t="shared" ref="U1109" si="1055">U1110+U1113+U1116</f>
        <v>0</v>
      </c>
    </row>
    <row r="1110" spans="1:21" ht="94.5" x14ac:dyDescent="0.25">
      <c r="A1110" s="20" t="s">
        <v>246</v>
      </c>
      <c r="B1110" s="20" t="s">
        <v>13</v>
      </c>
      <c r="C1110" s="20"/>
      <c r="D1110" s="20"/>
      <c r="E1110" s="23" t="s">
        <v>730</v>
      </c>
      <c r="F1110" s="24">
        <f>F1111</f>
        <v>35658.200000000004</v>
      </c>
      <c r="G1110" s="24">
        <f t="shared" ref="G1110:U1111" si="1056">G1111</f>
        <v>35658.200000000004</v>
      </c>
      <c r="H1110" s="24">
        <f t="shared" si="1056"/>
        <v>35658.200000000004</v>
      </c>
      <c r="I1110" s="24">
        <f t="shared" si="1056"/>
        <v>0</v>
      </c>
      <c r="J1110" s="24">
        <f t="shared" si="1056"/>
        <v>0</v>
      </c>
      <c r="K1110" s="24">
        <f t="shared" si="1056"/>
        <v>0</v>
      </c>
      <c r="L1110" s="42">
        <f t="shared" si="1030"/>
        <v>35658.200000000004</v>
      </c>
      <c r="M1110" s="42">
        <f t="shared" si="1031"/>
        <v>35658.200000000004</v>
      </c>
      <c r="N1110" s="42">
        <f t="shared" si="1032"/>
        <v>35658.200000000004</v>
      </c>
      <c r="O1110" s="48">
        <f t="shared" si="1056"/>
        <v>0</v>
      </c>
      <c r="P1110" s="48">
        <f t="shared" si="1056"/>
        <v>0</v>
      </c>
      <c r="Q1110" s="48">
        <f t="shared" si="1056"/>
        <v>0</v>
      </c>
      <c r="R1110" s="45">
        <f t="shared" si="998"/>
        <v>35658.200000000004</v>
      </c>
      <c r="S1110" s="45">
        <f t="shared" si="999"/>
        <v>35658.200000000004</v>
      </c>
      <c r="T1110" s="45">
        <f t="shared" si="1000"/>
        <v>35658.200000000004</v>
      </c>
      <c r="U1110" s="48">
        <f t="shared" si="1056"/>
        <v>0</v>
      </c>
    </row>
    <row r="1111" spans="1:21" ht="31.5" x14ac:dyDescent="0.25">
      <c r="A1111" s="20" t="s">
        <v>246</v>
      </c>
      <c r="B1111" s="20" t="s">
        <v>422</v>
      </c>
      <c r="C1111" s="20"/>
      <c r="D1111" s="20"/>
      <c r="E1111" s="23" t="s">
        <v>731</v>
      </c>
      <c r="F1111" s="24">
        <f>F1112</f>
        <v>35658.200000000004</v>
      </c>
      <c r="G1111" s="24">
        <f t="shared" si="1056"/>
        <v>35658.200000000004</v>
      </c>
      <c r="H1111" s="24">
        <f t="shared" si="1056"/>
        <v>35658.200000000004</v>
      </c>
      <c r="I1111" s="24">
        <f t="shared" si="1056"/>
        <v>0</v>
      </c>
      <c r="J1111" s="24">
        <f t="shared" si="1056"/>
        <v>0</v>
      </c>
      <c r="K1111" s="24">
        <f t="shared" si="1056"/>
        <v>0</v>
      </c>
      <c r="L1111" s="42">
        <f t="shared" si="1030"/>
        <v>35658.200000000004</v>
      </c>
      <c r="M1111" s="42">
        <f t="shared" si="1031"/>
        <v>35658.200000000004</v>
      </c>
      <c r="N1111" s="42">
        <f t="shared" si="1032"/>
        <v>35658.200000000004</v>
      </c>
      <c r="O1111" s="48">
        <f t="shared" si="1056"/>
        <v>0</v>
      </c>
      <c r="P1111" s="48">
        <f t="shared" si="1056"/>
        <v>0</v>
      </c>
      <c r="Q1111" s="48">
        <f t="shared" si="1056"/>
        <v>0</v>
      </c>
      <c r="R1111" s="45">
        <f t="shared" si="998"/>
        <v>35658.200000000004</v>
      </c>
      <c r="S1111" s="45">
        <f t="shared" si="999"/>
        <v>35658.200000000004</v>
      </c>
      <c r="T1111" s="45">
        <f t="shared" si="1000"/>
        <v>35658.200000000004</v>
      </c>
      <c r="U1111" s="48">
        <f t="shared" si="1056"/>
        <v>0</v>
      </c>
    </row>
    <row r="1112" spans="1:21" ht="31.5" x14ac:dyDescent="0.25">
      <c r="A1112" s="20" t="s">
        <v>246</v>
      </c>
      <c r="B1112" s="20">
        <v>110</v>
      </c>
      <c r="C1112" s="20" t="s">
        <v>58</v>
      </c>
      <c r="D1112" s="20" t="s">
        <v>58</v>
      </c>
      <c r="E1112" s="23" t="s">
        <v>767</v>
      </c>
      <c r="F1112" s="24">
        <v>35658.200000000004</v>
      </c>
      <c r="G1112" s="24">
        <v>35658.200000000004</v>
      </c>
      <c r="H1112" s="24">
        <v>35658.200000000004</v>
      </c>
      <c r="I1112" s="24"/>
      <c r="J1112" s="24"/>
      <c r="K1112" s="24"/>
      <c r="L1112" s="42">
        <f t="shared" si="1030"/>
        <v>35658.200000000004</v>
      </c>
      <c r="M1112" s="42">
        <f t="shared" si="1031"/>
        <v>35658.200000000004</v>
      </c>
      <c r="N1112" s="42">
        <f t="shared" si="1032"/>
        <v>35658.200000000004</v>
      </c>
      <c r="O1112" s="48"/>
      <c r="P1112" s="48"/>
      <c r="Q1112" s="48"/>
      <c r="R1112" s="45">
        <f t="shared" si="998"/>
        <v>35658.200000000004</v>
      </c>
      <c r="S1112" s="45">
        <f t="shared" si="999"/>
        <v>35658.200000000004</v>
      </c>
      <c r="T1112" s="45">
        <f t="shared" si="1000"/>
        <v>35658.200000000004</v>
      </c>
      <c r="U1112" s="48"/>
    </row>
    <row r="1113" spans="1:21" ht="31.5" x14ac:dyDescent="0.25">
      <c r="A1113" s="20" t="s">
        <v>246</v>
      </c>
      <c r="B1113" s="20" t="s">
        <v>6</v>
      </c>
      <c r="C1113" s="20"/>
      <c r="D1113" s="20"/>
      <c r="E1113" s="23" t="s">
        <v>733</v>
      </c>
      <c r="F1113" s="24">
        <f>F1114</f>
        <v>14027.1</v>
      </c>
      <c r="G1113" s="24">
        <f t="shared" ref="G1113:U1114" si="1057">G1114</f>
        <v>14293.300000000001</v>
      </c>
      <c r="H1113" s="24">
        <f t="shared" si="1057"/>
        <v>14297.199999999999</v>
      </c>
      <c r="I1113" s="24">
        <f t="shared" si="1057"/>
        <v>0</v>
      </c>
      <c r="J1113" s="24">
        <f t="shared" si="1057"/>
        <v>0</v>
      </c>
      <c r="K1113" s="24">
        <f t="shared" si="1057"/>
        <v>0</v>
      </c>
      <c r="L1113" s="42">
        <f t="shared" si="1030"/>
        <v>14027.1</v>
      </c>
      <c r="M1113" s="42">
        <f t="shared" si="1031"/>
        <v>14293.300000000001</v>
      </c>
      <c r="N1113" s="42">
        <f t="shared" si="1032"/>
        <v>14297.199999999999</v>
      </c>
      <c r="O1113" s="48">
        <f t="shared" si="1057"/>
        <v>0</v>
      </c>
      <c r="P1113" s="48">
        <f t="shared" si="1057"/>
        <v>0</v>
      </c>
      <c r="Q1113" s="48">
        <f t="shared" si="1057"/>
        <v>0</v>
      </c>
      <c r="R1113" s="45">
        <f t="shared" si="998"/>
        <v>14027.1</v>
      </c>
      <c r="S1113" s="45">
        <f t="shared" si="999"/>
        <v>14293.300000000001</v>
      </c>
      <c r="T1113" s="45">
        <f t="shared" si="1000"/>
        <v>14297.199999999999</v>
      </c>
      <c r="U1113" s="48">
        <f t="shared" si="1057"/>
        <v>0</v>
      </c>
    </row>
    <row r="1114" spans="1:21" ht="47.25" x14ac:dyDescent="0.25">
      <c r="A1114" s="20" t="s">
        <v>246</v>
      </c>
      <c r="B1114" s="20" t="s">
        <v>167</v>
      </c>
      <c r="C1114" s="20"/>
      <c r="D1114" s="20"/>
      <c r="E1114" s="23" t="s">
        <v>734</v>
      </c>
      <c r="F1114" s="24">
        <f>F1115</f>
        <v>14027.1</v>
      </c>
      <c r="G1114" s="24">
        <f t="shared" si="1057"/>
        <v>14293.300000000001</v>
      </c>
      <c r="H1114" s="24">
        <f t="shared" si="1057"/>
        <v>14297.199999999999</v>
      </c>
      <c r="I1114" s="24">
        <f t="shared" si="1057"/>
        <v>0</v>
      </c>
      <c r="J1114" s="24">
        <f t="shared" si="1057"/>
        <v>0</v>
      </c>
      <c r="K1114" s="24">
        <f t="shared" si="1057"/>
        <v>0</v>
      </c>
      <c r="L1114" s="42">
        <f t="shared" si="1030"/>
        <v>14027.1</v>
      </c>
      <c r="M1114" s="42">
        <f t="shared" si="1031"/>
        <v>14293.300000000001</v>
      </c>
      <c r="N1114" s="42">
        <f t="shared" si="1032"/>
        <v>14297.199999999999</v>
      </c>
      <c r="O1114" s="48">
        <f t="shared" si="1057"/>
        <v>0</v>
      </c>
      <c r="P1114" s="48">
        <f t="shared" si="1057"/>
        <v>0</v>
      </c>
      <c r="Q1114" s="48">
        <f t="shared" si="1057"/>
        <v>0</v>
      </c>
      <c r="R1114" s="45">
        <f t="shared" si="998"/>
        <v>14027.1</v>
      </c>
      <c r="S1114" s="45">
        <f t="shared" si="999"/>
        <v>14293.300000000001</v>
      </c>
      <c r="T1114" s="45">
        <f t="shared" si="1000"/>
        <v>14297.199999999999</v>
      </c>
      <c r="U1114" s="48">
        <f t="shared" si="1057"/>
        <v>0</v>
      </c>
    </row>
    <row r="1115" spans="1:21" ht="31.5" x14ac:dyDescent="0.25">
      <c r="A1115" s="20" t="s">
        <v>246</v>
      </c>
      <c r="B1115" s="20">
        <v>240</v>
      </c>
      <c r="C1115" s="20" t="s">
        <v>58</v>
      </c>
      <c r="D1115" s="20" t="s">
        <v>58</v>
      </c>
      <c r="E1115" s="23" t="s">
        <v>767</v>
      </c>
      <c r="F1115" s="24">
        <v>14027.1</v>
      </c>
      <c r="G1115" s="24">
        <v>14293.300000000001</v>
      </c>
      <c r="H1115" s="24">
        <v>14297.199999999999</v>
      </c>
      <c r="I1115" s="24"/>
      <c r="J1115" s="24"/>
      <c r="K1115" s="24"/>
      <c r="L1115" s="42">
        <f t="shared" si="1030"/>
        <v>14027.1</v>
      </c>
      <c r="M1115" s="42">
        <f t="shared" si="1031"/>
        <v>14293.300000000001</v>
      </c>
      <c r="N1115" s="42">
        <f t="shared" si="1032"/>
        <v>14297.199999999999</v>
      </c>
      <c r="O1115" s="48"/>
      <c r="P1115" s="48"/>
      <c r="Q1115" s="48"/>
      <c r="R1115" s="45">
        <f t="shared" si="998"/>
        <v>14027.1</v>
      </c>
      <c r="S1115" s="45">
        <f t="shared" si="999"/>
        <v>14293.300000000001</v>
      </c>
      <c r="T1115" s="45">
        <f t="shared" si="1000"/>
        <v>14297.199999999999</v>
      </c>
      <c r="U1115" s="48"/>
    </row>
    <row r="1116" spans="1:21" x14ac:dyDescent="0.25">
      <c r="A1116" s="20" t="s">
        <v>246</v>
      </c>
      <c r="B1116" s="20" t="s">
        <v>7</v>
      </c>
      <c r="C1116" s="20"/>
      <c r="D1116" s="20"/>
      <c r="E1116" s="23" t="s">
        <v>746</v>
      </c>
      <c r="F1116" s="24">
        <f>F1117</f>
        <v>11106.400000000001</v>
      </c>
      <c r="G1116" s="24">
        <f t="shared" ref="G1116:U1117" si="1058">G1117</f>
        <v>8740.0999999999985</v>
      </c>
      <c r="H1116" s="24">
        <f t="shared" si="1058"/>
        <v>8740.0999999999985</v>
      </c>
      <c r="I1116" s="24">
        <f t="shared" si="1058"/>
        <v>0</v>
      </c>
      <c r="J1116" s="24">
        <f t="shared" si="1058"/>
        <v>0</v>
      </c>
      <c r="K1116" s="24">
        <f t="shared" si="1058"/>
        <v>0</v>
      </c>
      <c r="L1116" s="42">
        <f t="shared" si="1030"/>
        <v>11106.400000000001</v>
      </c>
      <c r="M1116" s="42">
        <f t="shared" si="1031"/>
        <v>8740.0999999999985</v>
      </c>
      <c r="N1116" s="42">
        <f t="shared" si="1032"/>
        <v>8740.0999999999985</v>
      </c>
      <c r="O1116" s="48">
        <f t="shared" si="1058"/>
        <v>0</v>
      </c>
      <c r="P1116" s="48">
        <f t="shared" si="1058"/>
        <v>0</v>
      </c>
      <c r="Q1116" s="48">
        <f t="shared" si="1058"/>
        <v>0</v>
      </c>
      <c r="R1116" s="45">
        <f t="shared" si="998"/>
        <v>11106.400000000001</v>
      </c>
      <c r="S1116" s="45">
        <f t="shared" si="999"/>
        <v>8740.0999999999985</v>
      </c>
      <c r="T1116" s="45">
        <f t="shared" si="1000"/>
        <v>8740.0999999999985</v>
      </c>
      <c r="U1116" s="48">
        <f t="shared" si="1058"/>
        <v>0</v>
      </c>
    </row>
    <row r="1117" spans="1:21" x14ac:dyDescent="0.25">
      <c r="A1117" s="20" t="s">
        <v>246</v>
      </c>
      <c r="B1117" s="20" t="s">
        <v>215</v>
      </c>
      <c r="C1117" s="20"/>
      <c r="D1117" s="20"/>
      <c r="E1117" s="23" t="s">
        <v>749</v>
      </c>
      <c r="F1117" s="24">
        <f>F1118</f>
        <v>11106.400000000001</v>
      </c>
      <c r="G1117" s="24">
        <f t="shared" si="1058"/>
        <v>8740.0999999999985</v>
      </c>
      <c r="H1117" s="24">
        <f t="shared" si="1058"/>
        <v>8740.0999999999985</v>
      </c>
      <c r="I1117" s="24">
        <f t="shared" si="1058"/>
        <v>0</v>
      </c>
      <c r="J1117" s="24">
        <f t="shared" si="1058"/>
        <v>0</v>
      </c>
      <c r="K1117" s="24">
        <f t="shared" si="1058"/>
        <v>0</v>
      </c>
      <c r="L1117" s="42">
        <f t="shared" si="1030"/>
        <v>11106.400000000001</v>
      </c>
      <c r="M1117" s="42">
        <f t="shared" si="1031"/>
        <v>8740.0999999999985</v>
      </c>
      <c r="N1117" s="42">
        <f t="shared" si="1032"/>
        <v>8740.0999999999985</v>
      </c>
      <c r="O1117" s="48">
        <f t="shared" si="1058"/>
        <v>0</v>
      </c>
      <c r="P1117" s="48">
        <f t="shared" si="1058"/>
        <v>0</v>
      </c>
      <c r="Q1117" s="48">
        <f t="shared" si="1058"/>
        <v>0</v>
      </c>
      <c r="R1117" s="45">
        <f t="shared" si="998"/>
        <v>11106.400000000001</v>
      </c>
      <c r="S1117" s="45">
        <f t="shared" si="999"/>
        <v>8740.0999999999985</v>
      </c>
      <c r="T1117" s="45">
        <f t="shared" si="1000"/>
        <v>8740.0999999999985</v>
      </c>
      <c r="U1117" s="48">
        <f t="shared" si="1058"/>
        <v>0</v>
      </c>
    </row>
    <row r="1118" spans="1:21" ht="31.5" x14ac:dyDescent="0.25">
      <c r="A1118" s="20" t="s">
        <v>246</v>
      </c>
      <c r="B1118" s="20">
        <v>850</v>
      </c>
      <c r="C1118" s="20" t="s">
        <v>58</v>
      </c>
      <c r="D1118" s="20" t="s">
        <v>58</v>
      </c>
      <c r="E1118" s="23" t="s">
        <v>767</v>
      </c>
      <c r="F1118" s="24">
        <v>11106.400000000001</v>
      </c>
      <c r="G1118" s="24">
        <v>8740.0999999999985</v>
      </c>
      <c r="H1118" s="24">
        <v>8740.0999999999985</v>
      </c>
      <c r="I1118" s="24"/>
      <c r="J1118" s="24"/>
      <c r="K1118" s="24"/>
      <c r="L1118" s="42">
        <f t="shared" si="1030"/>
        <v>11106.400000000001</v>
      </c>
      <c r="M1118" s="42">
        <f t="shared" si="1031"/>
        <v>8740.0999999999985</v>
      </c>
      <c r="N1118" s="42">
        <f t="shared" si="1032"/>
        <v>8740.0999999999985</v>
      </c>
      <c r="O1118" s="48"/>
      <c r="P1118" s="48"/>
      <c r="Q1118" s="48"/>
      <c r="R1118" s="45">
        <f t="shared" si="998"/>
        <v>11106.400000000001</v>
      </c>
      <c r="S1118" s="45">
        <f t="shared" si="999"/>
        <v>8740.0999999999985</v>
      </c>
      <c r="T1118" s="45">
        <f t="shared" si="1000"/>
        <v>8740.0999999999985</v>
      </c>
      <c r="U1118" s="48"/>
    </row>
    <row r="1119" spans="1:21" ht="31.5" x14ac:dyDescent="0.25">
      <c r="A1119" s="20" t="s">
        <v>226</v>
      </c>
      <c r="B1119" s="20"/>
      <c r="C1119" s="20"/>
      <c r="D1119" s="20"/>
      <c r="E1119" s="23" t="s">
        <v>607</v>
      </c>
      <c r="F1119" s="24">
        <f>F1120</f>
        <v>20000</v>
      </c>
      <c r="G1119" s="24">
        <f t="shared" ref="G1119:U1121" si="1059">G1120</f>
        <v>0</v>
      </c>
      <c r="H1119" s="24">
        <f t="shared" si="1059"/>
        <v>0</v>
      </c>
      <c r="I1119" s="24">
        <f t="shared" si="1059"/>
        <v>-2000</v>
      </c>
      <c r="J1119" s="24">
        <f t="shared" si="1059"/>
        <v>1500</v>
      </c>
      <c r="K1119" s="24">
        <f t="shared" si="1059"/>
        <v>0</v>
      </c>
      <c r="L1119" s="42">
        <f t="shared" si="1030"/>
        <v>18000</v>
      </c>
      <c r="M1119" s="42">
        <f t="shared" si="1031"/>
        <v>1500</v>
      </c>
      <c r="N1119" s="42">
        <f t="shared" si="1032"/>
        <v>0</v>
      </c>
      <c r="O1119" s="48">
        <f t="shared" si="1059"/>
        <v>0</v>
      </c>
      <c r="P1119" s="48">
        <f t="shared" si="1059"/>
        <v>0</v>
      </c>
      <c r="Q1119" s="48">
        <f t="shared" si="1059"/>
        <v>0</v>
      </c>
      <c r="R1119" s="45">
        <f t="shared" si="998"/>
        <v>18000</v>
      </c>
      <c r="S1119" s="45">
        <f t="shared" si="999"/>
        <v>1500</v>
      </c>
      <c r="T1119" s="45">
        <f t="shared" si="1000"/>
        <v>0</v>
      </c>
      <c r="U1119" s="48">
        <f t="shared" si="1059"/>
        <v>0</v>
      </c>
    </row>
    <row r="1120" spans="1:21" ht="31.5" x14ac:dyDescent="0.25">
      <c r="A1120" s="20" t="s">
        <v>226</v>
      </c>
      <c r="B1120" s="20" t="s">
        <v>6</v>
      </c>
      <c r="C1120" s="20"/>
      <c r="D1120" s="20"/>
      <c r="E1120" s="23" t="s">
        <v>733</v>
      </c>
      <c r="F1120" s="24">
        <f>F1121</f>
        <v>20000</v>
      </c>
      <c r="G1120" s="24">
        <f t="shared" si="1059"/>
        <v>0</v>
      </c>
      <c r="H1120" s="24">
        <f t="shared" si="1059"/>
        <v>0</v>
      </c>
      <c r="I1120" s="24">
        <f t="shared" si="1059"/>
        <v>-2000</v>
      </c>
      <c r="J1120" s="24">
        <f t="shared" si="1059"/>
        <v>1500</v>
      </c>
      <c r="K1120" s="24">
        <f t="shared" si="1059"/>
        <v>0</v>
      </c>
      <c r="L1120" s="42">
        <f t="shared" si="1030"/>
        <v>18000</v>
      </c>
      <c r="M1120" s="42">
        <f t="shared" si="1031"/>
        <v>1500</v>
      </c>
      <c r="N1120" s="42">
        <f t="shared" si="1032"/>
        <v>0</v>
      </c>
      <c r="O1120" s="48">
        <f t="shared" si="1059"/>
        <v>0</v>
      </c>
      <c r="P1120" s="48">
        <f t="shared" si="1059"/>
        <v>0</v>
      </c>
      <c r="Q1120" s="48">
        <f t="shared" si="1059"/>
        <v>0</v>
      </c>
      <c r="R1120" s="45">
        <f t="shared" ref="R1120:R1187" si="1060">L1120+O1120</f>
        <v>18000</v>
      </c>
      <c r="S1120" s="45">
        <f t="shared" ref="S1120:S1187" si="1061">M1120+P1120</f>
        <v>1500</v>
      </c>
      <c r="T1120" s="45">
        <f t="shared" ref="T1120:T1187" si="1062">N1120+Q1120</f>
        <v>0</v>
      </c>
      <c r="U1120" s="48">
        <f t="shared" si="1059"/>
        <v>0</v>
      </c>
    </row>
    <row r="1121" spans="1:21" ht="47.25" x14ac:dyDescent="0.25">
      <c r="A1121" s="20" t="s">
        <v>226</v>
      </c>
      <c r="B1121" s="20" t="s">
        <v>167</v>
      </c>
      <c r="C1121" s="20"/>
      <c r="D1121" s="20"/>
      <c r="E1121" s="23" t="s">
        <v>734</v>
      </c>
      <c r="F1121" s="24">
        <f>F1122</f>
        <v>20000</v>
      </c>
      <c r="G1121" s="24">
        <f t="shared" si="1059"/>
        <v>0</v>
      </c>
      <c r="H1121" s="24">
        <f t="shared" si="1059"/>
        <v>0</v>
      </c>
      <c r="I1121" s="24">
        <f t="shared" si="1059"/>
        <v>-2000</v>
      </c>
      <c r="J1121" s="24">
        <f t="shared" si="1059"/>
        <v>1500</v>
      </c>
      <c r="K1121" s="24">
        <f t="shared" si="1059"/>
        <v>0</v>
      </c>
      <c r="L1121" s="42">
        <f t="shared" si="1030"/>
        <v>18000</v>
      </c>
      <c r="M1121" s="42">
        <f t="shared" si="1031"/>
        <v>1500</v>
      </c>
      <c r="N1121" s="42">
        <f t="shared" si="1032"/>
        <v>0</v>
      </c>
      <c r="O1121" s="48">
        <f t="shared" si="1059"/>
        <v>0</v>
      </c>
      <c r="P1121" s="48">
        <f t="shared" si="1059"/>
        <v>0</v>
      </c>
      <c r="Q1121" s="48">
        <f t="shared" si="1059"/>
        <v>0</v>
      </c>
      <c r="R1121" s="45">
        <f t="shared" si="1060"/>
        <v>18000</v>
      </c>
      <c r="S1121" s="45">
        <f t="shared" si="1061"/>
        <v>1500</v>
      </c>
      <c r="T1121" s="45">
        <f t="shared" si="1062"/>
        <v>0</v>
      </c>
      <c r="U1121" s="48">
        <f t="shared" si="1059"/>
        <v>0</v>
      </c>
    </row>
    <row r="1122" spans="1:21" x14ac:dyDescent="0.25">
      <c r="A1122" s="20" t="s">
        <v>226</v>
      </c>
      <c r="B1122" s="20">
        <v>240</v>
      </c>
      <c r="C1122" s="20" t="s">
        <v>58</v>
      </c>
      <c r="D1122" s="20" t="s">
        <v>73</v>
      </c>
      <c r="E1122" s="23" t="s">
        <v>765</v>
      </c>
      <c r="F1122" s="24">
        <v>20000</v>
      </c>
      <c r="G1122" s="24">
        <v>0</v>
      </c>
      <c r="H1122" s="24">
        <v>0</v>
      </c>
      <c r="I1122" s="24">
        <f>-1500-500</f>
        <v>-2000</v>
      </c>
      <c r="J1122" s="24">
        <v>1500</v>
      </c>
      <c r="K1122" s="24"/>
      <c r="L1122" s="42">
        <f t="shared" si="1030"/>
        <v>18000</v>
      </c>
      <c r="M1122" s="42">
        <f t="shared" si="1031"/>
        <v>1500</v>
      </c>
      <c r="N1122" s="42">
        <f t="shared" si="1032"/>
        <v>0</v>
      </c>
      <c r="O1122" s="48"/>
      <c r="P1122" s="48"/>
      <c r="Q1122" s="48"/>
      <c r="R1122" s="45">
        <f t="shared" si="1060"/>
        <v>18000</v>
      </c>
      <c r="S1122" s="45">
        <f t="shared" si="1061"/>
        <v>1500</v>
      </c>
      <c r="T1122" s="45">
        <f t="shared" si="1062"/>
        <v>0</v>
      </c>
      <c r="U1122" s="48"/>
    </row>
    <row r="1123" spans="1:21" ht="31.5" x14ac:dyDescent="0.25">
      <c r="A1123" s="20" t="s">
        <v>227</v>
      </c>
      <c r="B1123" s="20"/>
      <c r="C1123" s="20"/>
      <c r="D1123" s="20"/>
      <c r="E1123" s="30" t="s">
        <v>802</v>
      </c>
      <c r="F1123" s="24">
        <f>F1124</f>
        <v>5712.9000000000005</v>
      </c>
      <c r="G1123" s="24">
        <f t="shared" ref="G1123:U1125" si="1063">G1124</f>
        <v>5712.9000000000005</v>
      </c>
      <c r="H1123" s="24">
        <f t="shared" si="1063"/>
        <v>5712.9000000000005</v>
      </c>
      <c r="I1123" s="24">
        <f t="shared" si="1063"/>
        <v>0</v>
      </c>
      <c r="J1123" s="24">
        <f t="shared" si="1063"/>
        <v>0</v>
      </c>
      <c r="K1123" s="24">
        <f t="shared" si="1063"/>
        <v>0</v>
      </c>
      <c r="L1123" s="42">
        <f t="shared" si="1030"/>
        <v>5712.9000000000005</v>
      </c>
      <c r="M1123" s="42">
        <f t="shared" si="1031"/>
        <v>5712.9000000000005</v>
      </c>
      <c r="N1123" s="42">
        <f t="shared" si="1032"/>
        <v>5712.9000000000005</v>
      </c>
      <c r="O1123" s="48">
        <f t="shared" si="1063"/>
        <v>0</v>
      </c>
      <c r="P1123" s="48">
        <f t="shared" si="1063"/>
        <v>0</v>
      </c>
      <c r="Q1123" s="48">
        <f t="shared" si="1063"/>
        <v>0</v>
      </c>
      <c r="R1123" s="45">
        <f t="shared" si="1060"/>
        <v>5712.9000000000005</v>
      </c>
      <c r="S1123" s="45">
        <f t="shared" si="1061"/>
        <v>5712.9000000000005</v>
      </c>
      <c r="T1123" s="45">
        <f t="shared" si="1062"/>
        <v>5712.9000000000005</v>
      </c>
      <c r="U1123" s="48">
        <f t="shared" si="1063"/>
        <v>0</v>
      </c>
    </row>
    <row r="1124" spans="1:21" x14ac:dyDescent="0.25">
      <c r="A1124" s="20" t="s">
        <v>227</v>
      </c>
      <c r="B1124" s="20" t="s">
        <v>7</v>
      </c>
      <c r="C1124" s="20"/>
      <c r="D1124" s="20"/>
      <c r="E1124" s="23" t="s">
        <v>746</v>
      </c>
      <c r="F1124" s="24">
        <f>F1125</f>
        <v>5712.9000000000005</v>
      </c>
      <c r="G1124" s="24">
        <f t="shared" si="1063"/>
        <v>5712.9000000000005</v>
      </c>
      <c r="H1124" s="24">
        <f t="shared" si="1063"/>
        <v>5712.9000000000005</v>
      </c>
      <c r="I1124" s="24">
        <f t="shared" si="1063"/>
        <v>0</v>
      </c>
      <c r="J1124" s="24">
        <f t="shared" si="1063"/>
        <v>0</v>
      </c>
      <c r="K1124" s="24">
        <f t="shared" si="1063"/>
        <v>0</v>
      </c>
      <c r="L1124" s="42">
        <f t="shared" si="1030"/>
        <v>5712.9000000000005</v>
      </c>
      <c r="M1124" s="42">
        <f t="shared" si="1031"/>
        <v>5712.9000000000005</v>
      </c>
      <c r="N1124" s="42">
        <f t="shared" si="1032"/>
        <v>5712.9000000000005</v>
      </c>
      <c r="O1124" s="48">
        <f t="shared" si="1063"/>
        <v>0</v>
      </c>
      <c r="P1124" s="48">
        <f t="shared" si="1063"/>
        <v>0</v>
      </c>
      <c r="Q1124" s="48">
        <f t="shared" si="1063"/>
        <v>0</v>
      </c>
      <c r="R1124" s="45">
        <f t="shared" si="1060"/>
        <v>5712.9000000000005</v>
      </c>
      <c r="S1124" s="45">
        <f t="shared" si="1061"/>
        <v>5712.9000000000005</v>
      </c>
      <c r="T1124" s="45">
        <f t="shared" si="1062"/>
        <v>5712.9000000000005</v>
      </c>
      <c r="U1124" s="48">
        <f t="shared" si="1063"/>
        <v>0</v>
      </c>
    </row>
    <row r="1125" spans="1:21" x14ac:dyDescent="0.25">
      <c r="A1125" s="20" t="s">
        <v>227</v>
      </c>
      <c r="B1125" s="20" t="s">
        <v>215</v>
      </c>
      <c r="C1125" s="20"/>
      <c r="D1125" s="20"/>
      <c r="E1125" s="23" t="s">
        <v>749</v>
      </c>
      <c r="F1125" s="24">
        <f>F1126</f>
        <v>5712.9000000000005</v>
      </c>
      <c r="G1125" s="24">
        <f t="shared" si="1063"/>
        <v>5712.9000000000005</v>
      </c>
      <c r="H1125" s="24">
        <f t="shared" si="1063"/>
        <v>5712.9000000000005</v>
      </c>
      <c r="I1125" s="24">
        <f t="shared" si="1063"/>
        <v>0</v>
      </c>
      <c r="J1125" s="24">
        <f t="shared" si="1063"/>
        <v>0</v>
      </c>
      <c r="K1125" s="24">
        <f t="shared" si="1063"/>
        <v>0</v>
      </c>
      <c r="L1125" s="42">
        <f t="shared" si="1030"/>
        <v>5712.9000000000005</v>
      </c>
      <c r="M1125" s="42">
        <f t="shared" si="1031"/>
        <v>5712.9000000000005</v>
      </c>
      <c r="N1125" s="42">
        <f t="shared" si="1032"/>
        <v>5712.9000000000005</v>
      </c>
      <c r="O1125" s="48">
        <f t="shared" si="1063"/>
        <v>0</v>
      </c>
      <c r="P1125" s="48">
        <f t="shared" si="1063"/>
        <v>0</v>
      </c>
      <c r="Q1125" s="48">
        <f t="shared" si="1063"/>
        <v>0</v>
      </c>
      <c r="R1125" s="45">
        <f t="shared" si="1060"/>
        <v>5712.9000000000005</v>
      </c>
      <c r="S1125" s="45">
        <f t="shared" si="1061"/>
        <v>5712.9000000000005</v>
      </c>
      <c r="T1125" s="45">
        <f t="shared" si="1062"/>
        <v>5712.9000000000005</v>
      </c>
      <c r="U1125" s="48">
        <f t="shared" si="1063"/>
        <v>0</v>
      </c>
    </row>
    <row r="1126" spans="1:21" x14ac:dyDescent="0.25">
      <c r="A1126" s="20" t="s">
        <v>227</v>
      </c>
      <c r="B1126" s="20">
        <v>850</v>
      </c>
      <c r="C1126" s="20" t="s">
        <v>58</v>
      </c>
      <c r="D1126" s="20" t="s">
        <v>73</v>
      </c>
      <c r="E1126" s="23" t="s">
        <v>765</v>
      </c>
      <c r="F1126" s="24">
        <v>5712.9000000000005</v>
      </c>
      <c r="G1126" s="24">
        <v>5712.9000000000005</v>
      </c>
      <c r="H1126" s="24">
        <v>5712.9000000000005</v>
      </c>
      <c r="I1126" s="24"/>
      <c r="J1126" s="24"/>
      <c r="K1126" s="24"/>
      <c r="L1126" s="42">
        <f t="shared" si="1030"/>
        <v>5712.9000000000005</v>
      </c>
      <c r="M1126" s="42">
        <f t="shared" si="1031"/>
        <v>5712.9000000000005</v>
      </c>
      <c r="N1126" s="42">
        <f t="shared" si="1032"/>
        <v>5712.9000000000005</v>
      </c>
      <c r="O1126" s="48"/>
      <c r="P1126" s="48"/>
      <c r="Q1126" s="48"/>
      <c r="R1126" s="45">
        <f t="shared" si="1060"/>
        <v>5712.9000000000005</v>
      </c>
      <c r="S1126" s="45">
        <f t="shared" si="1061"/>
        <v>5712.9000000000005</v>
      </c>
      <c r="T1126" s="45">
        <f t="shared" si="1062"/>
        <v>5712.9000000000005</v>
      </c>
      <c r="U1126" s="48"/>
    </row>
    <row r="1127" spans="1:21" x14ac:dyDescent="0.25">
      <c r="A1127" s="20" t="s">
        <v>240</v>
      </c>
      <c r="B1127" s="20"/>
      <c r="C1127" s="20"/>
      <c r="D1127" s="20"/>
      <c r="E1127" s="23" t="s">
        <v>608</v>
      </c>
      <c r="F1127" s="24">
        <f>F1128</f>
        <v>66096.2</v>
      </c>
      <c r="G1127" s="24">
        <f t="shared" ref="G1127:U1129" si="1064">G1128</f>
        <v>253222.39999999999</v>
      </c>
      <c r="H1127" s="24">
        <f t="shared" si="1064"/>
        <v>176964.8</v>
      </c>
      <c r="I1127" s="24">
        <f t="shared" si="1064"/>
        <v>0</v>
      </c>
      <c r="J1127" s="24">
        <f t="shared" si="1064"/>
        <v>0</v>
      </c>
      <c r="K1127" s="24">
        <f t="shared" si="1064"/>
        <v>0</v>
      </c>
      <c r="L1127" s="42">
        <f t="shared" si="1030"/>
        <v>66096.2</v>
      </c>
      <c r="M1127" s="42">
        <f t="shared" si="1031"/>
        <v>253222.39999999999</v>
      </c>
      <c r="N1127" s="42">
        <f t="shared" si="1032"/>
        <v>176964.8</v>
      </c>
      <c r="O1127" s="48">
        <f t="shared" si="1064"/>
        <v>0</v>
      </c>
      <c r="P1127" s="48">
        <f t="shared" si="1064"/>
        <v>0</v>
      </c>
      <c r="Q1127" s="48">
        <f t="shared" si="1064"/>
        <v>0</v>
      </c>
      <c r="R1127" s="45">
        <f t="shared" si="1060"/>
        <v>66096.2</v>
      </c>
      <c r="S1127" s="45">
        <f t="shared" si="1061"/>
        <v>253222.39999999999</v>
      </c>
      <c r="T1127" s="45">
        <f t="shared" si="1062"/>
        <v>176964.8</v>
      </c>
      <c r="U1127" s="48">
        <f t="shared" si="1064"/>
        <v>0</v>
      </c>
    </row>
    <row r="1128" spans="1:21" ht="31.5" x14ac:dyDescent="0.25">
      <c r="A1128" s="20" t="s">
        <v>240</v>
      </c>
      <c r="B1128" s="20" t="s">
        <v>6</v>
      </c>
      <c r="C1128" s="20"/>
      <c r="D1128" s="20"/>
      <c r="E1128" s="23" t="s">
        <v>733</v>
      </c>
      <c r="F1128" s="24">
        <f>F1129</f>
        <v>66096.2</v>
      </c>
      <c r="G1128" s="24">
        <f t="shared" si="1064"/>
        <v>253222.39999999999</v>
      </c>
      <c r="H1128" s="24">
        <f t="shared" si="1064"/>
        <v>176964.8</v>
      </c>
      <c r="I1128" s="24">
        <f t="shared" si="1064"/>
        <v>0</v>
      </c>
      <c r="J1128" s="24">
        <f t="shared" si="1064"/>
        <v>0</v>
      </c>
      <c r="K1128" s="24">
        <f t="shared" si="1064"/>
        <v>0</v>
      </c>
      <c r="L1128" s="42">
        <f t="shared" si="1030"/>
        <v>66096.2</v>
      </c>
      <c r="M1128" s="42">
        <f t="shared" si="1031"/>
        <v>253222.39999999999</v>
      </c>
      <c r="N1128" s="42">
        <f t="shared" si="1032"/>
        <v>176964.8</v>
      </c>
      <c r="O1128" s="48">
        <f t="shared" si="1064"/>
        <v>0</v>
      </c>
      <c r="P1128" s="48">
        <f t="shared" si="1064"/>
        <v>0</v>
      </c>
      <c r="Q1128" s="48">
        <f t="shared" si="1064"/>
        <v>0</v>
      </c>
      <c r="R1128" s="45">
        <f t="shared" si="1060"/>
        <v>66096.2</v>
      </c>
      <c r="S1128" s="45">
        <f t="shared" si="1061"/>
        <v>253222.39999999999</v>
      </c>
      <c r="T1128" s="45">
        <f t="shared" si="1062"/>
        <v>176964.8</v>
      </c>
      <c r="U1128" s="48">
        <f t="shared" si="1064"/>
        <v>0</v>
      </c>
    </row>
    <row r="1129" spans="1:21" ht="47.25" x14ac:dyDescent="0.25">
      <c r="A1129" s="20" t="s">
        <v>240</v>
      </c>
      <c r="B1129" s="20" t="s">
        <v>167</v>
      </c>
      <c r="C1129" s="20"/>
      <c r="D1129" s="20"/>
      <c r="E1129" s="23" t="s">
        <v>734</v>
      </c>
      <c r="F1129" s="24">
        <f>F1130</f>
        <v>66096.2</v>
      </c>
      <c r="G1129" s="24">
        <f t="shared" si="1064"/>
        <v>253222.39999999999</v>
      </c>
      <c r="H1129" s="24">
        <f t="shared" si="1064"/>
        <v>176964.8</v>
      </c>
      <c r="I1129" s="24">
        <f t="shared" si="1064"/>
        <v>0</v>
      </c>
      <c r="J1129" s="24">
        <f t="shared" si="1064"/>
        <v>0</v>
      </c>
      <c r="K1129" s="24">
        <f t="shared" si="1064"/>
        <v>0</v>
      </c>
      <c r="L1129" s="42">
        <f t="shared" si="1030"/>
        <v>66096.2</v>
      </c>
      <c r="M1129" s="42">
        <f t="shared" si="1031"/>
        <v>253222.39999999999</v>
      </c>
      <c r="N1129" s="42">
        <f t="shared" si="1032"/>
        <v>176964.8</v>
      </c>
      <c r="O1129" s="48">
        <f t="shared" si="1064"/>
        <v>0</v>
      </c>
      <c r="P1129" s="48">
        <f t="shared" si="1064"/>
        <v>0</v>
      </c>
      <c r="Q1129" s="48">
        <f t="shared" si="1064"/>
        <v>0</v>
      </c>
      <c r="R1129" s="45">
        <f t="shared" si="1060"/>
        <v>66096.2</v>
      </c>
      <c r="S1129" s="45">
        <f t="shared" si="1061"/>
        <v>253222.39999999999</v>
      </c>
      <c r="T1129" s="45">
        <f t="shared" si="1062"/>
        <v>176964.8</v>
      </c>
      <c r="U1129" s="48">
        <f t="shared" si="1064"/>
        <v>0</v>
      </c>
    </row>
    <row r="1130" spans="1:21" x14ac:dyDescent="0.25">
      <c r="A1130" s="20" t="s">
        <v>240</v>
      </c>
      <c r="B1130" s="20">
        <v>240</v>
      </c>
      <c r="C1130" s="20" t="s">
        <v>58</v>
      </c>
      <c r="D1130" s="20" t="s">
        <v>57</v>
      </c>
      <c r="E1130" s="23" t="s">
        <v>766</v>
      </c>
      <c r="F1130" s="24">
        <v>66096.2</v>
      </c>
      <c r="G1130" s="24">
        <v>253222.39999999999</v>
      </c>
      <c r="H1130" s="24">
        <v>176964.8</v>
      </c>
      <c r="I1130" s="24"/>
      <c r="J1130" s="24"/>
      <c r="K1130" s="24"/>
      <c r="L1130" s="42">
        <f t="shared" si="1030"/>
        <v>66096.2</v>
      </c>
      <c r="M1130" s="42">
        <f t="shared" si="1031"/>
        <v>253222.39999999999</v>
      </c>
      <c r="N1130" s="42">
        <f t="shared" si="1032"/>
        <v>176964.8</v>
      </c>
      <c r="O1130" s="48"/>
      <c r="P1130" s="48"/>
      <c r="Q1130" s="48"/>
      <c r="R1130" s="45">
        <f t="shared" si="1060"/>
        <v>66096.2</v>
      </c>
      <c r="S1130" s="45">
        <f t="shared" si="1061"/>
        <v>253222.39999999999</v>
      </c>
      <c r="T1130" s="45">
        <f t="shared" si="1062"/>
        <v>176964.8</v>
      </c>
      <c r="U1130" s="48"/>
    </row>
    <row r="1131" spans="1:21" ht="31.5" x14ac:dyDescent="0.25">
      <c r="A1131" s="20" t="s">
        <v>228</v>
      </c>
      <c r="B1131" s="20"/>
      <c r="C1131" s="20"/>
      <c r="D1131" s="20"/>
      <c r="E1131" s="23" t="s">
        <v>819</v>
      </c>
      <c r="F1131" s="24">
        <f>F1132+F1135</f>
        <v>63720.3</v>
      </c>
      <c r="G1131" s="24">
        <f t="shared" ref="G1131:K1131" si="1065">G1132+G1135</f>
        <v>27855</v>
      </c>
      <c r="H1131" s="24">
        <f t="shared" si="1065"/>
        <v>0</v>
      </c>
      <c r="I1131" s="24">
        <f t="shared" si="1065"/>
        <v>0</v>
      </c>
      <c r="J1131" s="24">
        <f t="shared" si="1065"/>
        <v>0</v>
      </c>
      <c r="K1131" s="24">
        <f t="shared" si="1065"/>
        <v>0</v>
      </c>
      <c r="L1131" s="42">
        <f t="shared" si="1030"/>
        <v>63720.3</v>
      </c>
      <c r="M1131" s="42">
        <f t="shared" si="1031"/>
        <v>27855</v>
      </c>
      <c r="N1131" s="42">
        <f t="shared" si="1032"/>
        <v>0</v>
      </c>
      <c r="O1131" s="48">
        <f t="shared" ref="O1131:P1131" si="1066">O1132+O1135</f>
        <v>0</v>
      </c>
      <c r="P1131" s="48">
        <f t="shared" si="1066"/>
        <v>0</v>
      </c>
      <c r="Q1131" s="48">
        <f t="shared" ref="Q1131" si="1067">Q1132+Q1135</f>
        <v>0</v>
      </c>
      <c r="R1131" s="45">
        <f t="shared" si="1060"/>
        <v>63720.3</v>
      </c>
      <c r="S1131" s="45">
        <f t="shared" si="1061"/>
        <v>27855</v>
      </c>
      <c r="T1131" s="45">
        <f t="shared" si="1062"/>
        <v>0</v>
      </c>
      <c r="U1131" s="48">
        <f t="shared" ref="U1131" si="1068">U1132+U1135</f>
        <v>0</v>
      </c>
    </row>
    <row r="1132" spans="1:21" ht="31.5" x14ac:dyDescent="0.25">
      <c r="A1132" s="20" t="s">
        <v>228</v>
      </c>
      <c r="B1132" s="20" t="s">
        <v>6</v>
      </c>
      <c r="C1132" s="20"/>
      <c r="D1132" s="20"/>
      <c r="E1132" s="23" t="s">
        <v>733</v>
      </c>
      <c r="F1132" s="24">
        <f>F1133</f>
        <v>5115.3999999999996</v>
      </c>
      <c r="G1132" s="24">
        <f t="shared" ref="G1132:U1133" si="1069">G1133</f>
        <v>5115.3999999999996</v>
      </c>
      <c r="H1132" s="24">
        <f t="shared" si="1069"/>
        <v>0</v>
      </c>
      <c r="I1132" s="24">
        <f t="shared" si="1069"/>
        <v>0</v>
      </c>
      <c r="J1132" s="24">
        <f t="shared" si="1069"/>
        <v>0</v>
      </c>
      <c r="K1132" s="24">
        <f t="shared" si="1069"/>
        <v>0</v>
      </c>
      <c r="L1132" s="42">
        <f t="shared" si="1030"/>
        <v>5115.3999999999996</v>
      </c>
      <c r="M1132" s="42">
        <f t="shared" si="1031"/>
        <v>5115.3999999999996</v>
      </c>
      <c r="N1132" s="42">
        <f t="shared" si="1032"/>
        <v>0</v>
      </c>
      <c r="O1132" s="48">
        <f t="shared" si="1069"/>
        <v>0</v>
      </c>
      <c r="P1132" s="48">
        <f t="shared" si="1069"/>
        <v>0</v>
      </c>
      <c r="Q1132" s="48">
        <f t="shared" si="1069"/>
        <v>0</v>
      </c>
      <c r="R1132" s="45">
        <f t="shared" si="1060"/>
        <v>5115.3999999999996</v>
      </c>
      <c r="S1132" s="45">
        <f t="shared" si="1061"/>
        <v>5115.3999999999996</v>
      </c>
      <c r="T1132" s="45">
        <f t="shared" si="1062"/>
        <v>0</v>
      </c>
      <c r="U1132" s="48">
        <f t="shared" si="1069"/>
        <v>0</v>
      </c>
    </row>
    <row r="1133" spans="1:21" ht="47.25" x14ac:dyDescent="0.25">
      <c r="A1133" s="20" t="s">
        <v>228</v>
      </c>
      <c r="B1133" s="20" t="s">
        <v>167</v>
      </c>
      <c r="C1133" s="20"/>
      <c r="D1133" s="20"/>
      <c r="E1133" s="23" t="s">
        <v>734</v>
      </c>
      <c r="F1133" s="24">
        <f>F1134</f>
        <v>5115.3999999999996</v>
      </c>
      <c r="G1133" s="24">
        <f t="shared" si="1069"/>
        <v>5115.3999999999996</v>
      </c>
      <c r="H1133" s="24">
        <f t="shared" si="1069"/>
        <v>0</v>
      </c>
      <c r="I1133" s="24">
        <f t="shared" si="1069"/>
        <v>0</v>
      </c>
      <c r="J1133" s="24">
        <f t="shared" si="1069"/>
        <v>0</v>
      </c>
      <c r="K1133" s="24">
        <f t="shared" si="1069"/>
        <v>0</v>
      </c>
      <c r="L1133" s="42">
        <f t="shared" si="1030"/>
        <v>5115.3999999999996</v>
      </c>
      <c r="M1133" s="42">
        <f t="shared" si="1031"/>
        <v>5115.3999999999996</v>
      </c>
      <c r="N1133" s="42">
        <f t="shared" si="1032"/>
        <v>0</v>
      </c>
      <c r="O1133" s="48">
        <f t="shared" si="1069"/>
        <v>0</v>
      </c>
      <c r="P1133" s="48">
        <f t="shared" si="1069"/>
        <v>0</v>
      </c>
      <c r="Q1133" s="48">
        <f t="shared" si="1069"/>
        <v>0</v>
      </c>
      <c r="R1133" s="45">
        <f t="shared" si="1060"/>
        <v>5115.3999999999996</v>
      </c>
      <c r="S1133" s="45">
        <f t="shared" si="1061"/>
        <v>5115.3999999999996</v>
      </c>
      <c r="T1133" s="45">
        <f t="shared" si="1062"/>
        <v>0</v>
      </c>
      <c r="U1133" s="48">
        <f t="shared" si="1069"/>
        <v>0</v>
      </c>
    </row>
    <row r="1134" spans="1:21" x14ac:dyDescent="0.25">
      <c r="A1134" s="20" t="s">
        <v>228</v>
      </c>
      <c r="B1134" s="20">
        <v>240</v>
      </c>
      <c r="C1134" s="20" t="s">
        <v>58</v>
      </c>
      <c r="D1134" s="20" t="s">
        <v>73</v>
      </c>
      <c r="E1134" s="23" t="s">
        <v>765</v>
      </c>
      <c r="F1134" s="24">
        <v>5115.3999999999996</v>
      </c>
      <c r="G1134" s="24">
        <v>5115.3999999999996</v>
      </c>
      <c r="H1134" s="24">
        <v>0</v>
      </c>
      <c r="I1134" s="24"/>
      <c r="J1134" s="24"/>
      <c r="K1134" s="24"/>
      <c r="L1134" s="42">
        <f t="shared" si="1030"/>
        <v>5115.3999999999996</v>
      </c>
      <c r="M1134" s="42">
        <f t="shared" si="1031"/>
        <v>5115.3999999999996</v>
      </c>
      <c r="N1134" s="42">
        <f t="shared" si="1032"/>
        <v>0</v>
      </c>
      <c r="O1134" s="48"/>
      <c r="P1134" s="48"/>
      <c r="Q1134" s="48"/>
      <c r="R1134" s="45">
        <f t="shared" si="1060"/>
        <v>5115.3999999999996</v>
      </c>
      <c r="S1134" s="45">
        <f t="shared" si="1061"/>
        <v>5115.3999999999996</v>
      </c>
      <c r="T1134" s="45">
        <f t="shared" si="1062"/>
        <v>0</v>
      </c>
      <c r="U1134" s="48"/>
    </row>
    <row r="1135" spans="1:21" ht="47.25" x14ac:dyDescent="0.25">
      <c r="A1135" s="20" t="s">
        <v>228</v>
      </c>
      <c r="B1135" s="20" t="s">
        <v>14</v>
      </c>
      <c r="C1135" s="20"/>
      <c r="D1135" s="20"/>
      <c r="E1135" s="23" t="s">
        <v>740</v>
      </c>
      <c r="F1135" s="24">
        <f>F1136</f>
        <v>58604.9</v>
      </c>
      <c r="G1135" s="24">
        <f t="shared" ref="G1135:U1136" si="1070">G1136</f>
        <v>22739.599999999999</v>
      </c>
      <c r="H1135" s="24">
        <f t="shared" si="1070"/>
        <v>0</v>
      </c>
      <c r="I1135" s="24">
        <f t="shared" si="1070"/>
        <v>0</v>
      </c>
      <c r="J1135" s="24">
        <f t="shared" si="1070"/>
        <v>0</v>
      </c>
      <c r="K1135" s="24">
        <f t="shared" si="1070"/>
        <v>0</v>
      </c>
      <c r="L1135" s="42">
        <f t="shared" si="1030"/>
        <v>58604.9</v>
      </c>
      <c r="M1135" s="42">
        <f t="shared" si="1031"/>
        <v>22739.599999999999</v>
      </c>
      <c r="N1135" s="42">
        <f t="shared" si="1032"/>
        <v>0</v>
      </c>
      <c r="O1135" s="48">
        <f t="shared" si="1070"/>
        <v>0</v>
      </c>
      <c r="P1135" s="48">
        <f t="shared" si="1070"/>
        <v>0</v>
      </c>
      <c r="Q1135" s="48">
        <f t="shared" si="1070"/>
        <v>0</v>
      </c>
      <c r="R1135" s="45">
        <f t="shared" si="1060"/>
        <v>58604.9</v>
      </c>
      <c r="S1135" s="45">
        <f t="shared" si="1061"/>
        <v>22739.599999999999</v>
      </c>
      <c r="T1135" s="45">
        <f t="shared" si="1062"/>
        <v>0</v>
      </c>
      <c r="U1135" s="48">
        <f t="shared" si="1070"/>
        <v>0</v>
      </c>
    </row>
    <row r="1136" spans="1:21" x14ac:dyDescent="0.25">
      <c r="A1136" s="20" t="s">
        <v>228</v>
      </c>
      <c r="B1136" s="20" t="s">
        <v>330</v>
      </c>
      <c r="C1136" s="20"/>
      <c r="D1136" s="20"/>
      <c r="E1136" s="23" t="s">
        <v>741</v>
      </c>
      <c r="F1136" s="24">
        <f>F1137</f>
        <v>58604.9</v>
      </c>
      <c r="G1136" s="24">
        <f t="shared" si="1070"/>
        <v>22739.599999999999</v>
      </c>
      <c r="H1136" s="24">
        <f t="shared" si="1070"/>
        <v>0</v>
      </c>
      <c r="I1136" s="24">
        <f t="shared" si="1070"/>
        <v>0</v>
      </c>
      <c r="J1136" s="24">
        <f t="shared" si="1070"/>
        <v>0</v>
      </c>
      <c r="K1136" s="24">
        <f t="shared" si="1070"/>
        <v>0</v>
      </c>
      <c r="L1136" s="42">
        <f t="shared" si="1030"/>
        <v>58604.9</v>
      </c>
      <c r="M1136" s="42">
        <f t="shared" si="1031"/>
        <v>22739.599999999999</v>
      </c>
      <c r="N1136" s="42">
        <f t="shared" si="1032"/>
        <v>0</v>
      </c>
      <c r="O1136" s="48">
        <f t="shared" si="1070"/>
        <v>0</v>
      </c>
      <c r="P1136" s="48">
        <f t="shared" si="1070"/>
        <v>0</v>
      </c>
      <c r="Q1136" s="48">
        <f t="shared" si="1070"/>
        <v>0</v>
      </c>
      <c r="R1136" s="45">
        <f t="shared" si="1060"/>
        <v>58604.9</v>
      </c>
      <c r="S1136" s="45">
        <f t="shared" si="1061"/>
        <v>22739.599999999999</v>
      </c>
      <c r="T1136" s="45">
        <f t="shared" si="1062"/>
        <v>0</v>
      </c>
      <c r="U1136" s="48">
        <f t="shared" si="1070"/>
        <v>0</v>
      </c>
    </row>
    <row r="1137" spans="1:21" x14ac:dyDescent="0.25">
      <c r="A1137" s="20" t="s">
        <v>228</v>
      </c>
      <c r="B1137" s="20">
        <v>410</v>
      </c>
      <c r="C1137" s="20" t="s">
        <v>58</v>
      </c>
      <c r="D1137" s="20" t="s">
        <v>73</v>
      </c>
      <c r="E1137" s="23" t="s">
        <v>765</v>
      </c>
      <c r="F1137" s="24">
        <v>58604.9</v>
      </c>
      <c r="G1137" s="24">
        <v>22739.599999999999</v>
      </c>
      <c r="H1137" s="24">
        <v>0</v>
      </c>
      <c r="I1137" s="24"/>
      <c r="J1137" s="24"/>
      <c r="K1137" s="24"/>
      <c r="L1137" s="42">
        <f t="shared" si="1030"/>
        <v>58604.9</v>
      </c>
      <c r="M1137" s="42">
        <f t="shared" si="1031"/>
        <v>22739.599999999999</v>
      </c>
      <c r="N1137" s="42">
        <f t="shared" si="1032"/>
        <v>0</v>
      </c>
      <c r="O1137" s="48"/>
      <c r="P1137" s="48"/>
      <c r="Q1137" s="48"/>
      <c r="R1137" s="45">
        <f t="shared" si="1060"/>
        <v>58604.9</v>
      </c>
      <c r="S1137" s="45">
        <f t="shared" si="1061"/>
        <v>22739.599999999999</v>
      </c>
      <c r="T1137" s="45">
        <f t="shared" si="1062"/>
        <v>0</v>
      </c>
      <c r="U1137" s="48"/>
    </row>
    <row r="1138" spans="1:21" ht="47.25" x14ac:dyDescent="0.25">
      <c r="A1138" s="20" t="s">
        <v>229</v>
      </c>
      <c r="B1138" s="20"/>
      <c r="C1138" s="20"/>
      <c r="D1138" s="20"/>
      <c r="E1138" s="23" t="s">
        <v>609</v>
      </c>
      <c r="F1138" s="24">
        <f>F1139</f>
        <v>124436.6</v>
      </c>
      <c r="G1138" s="24">
        <f t="shared" ref="G1138:U1140" si="1071">G1139</f>
        <v>0</v>
      </c>
      <c r="H1138" s="24">
        <f t="shared" si="1071"/>
        <v>0</v>
      </c>
      <c r="I1138" s="24">
        <f t="shared" si="1071"/>
        <v>0</v>
      </c>
      <c r="J1138" s="24">
        <f t="shared" si="1071"/>
        <v>0</v>
      </c>
      <c r="K1138" s="24">
        <f t="shared" si="1071"/>
        <v>0</v>
      </c>
      <c r="L1138" s="42">
        <f t="shared" si="1030"/>
        <v>124436.6</v>
      </c>
      <c r="M1138" s="42">
        <f t="shared" si="1031"/>
        <v>0</v>
      </c>
      <c r="N1138" s="42">
        <f t="shared" si="1032"/>
        <v>0</v>
      </c>
      <c r="O1138" s="48">
        <f t="shared" si="1071"/>
        <v>0</v>
      </c>
      <c r="P1138" s="48">
        <f t="shared" si="1071"/>
        <v>0</v>
      </c>
      <c r="Q1138" s="48">
        <f t="shared" si="1071"/>
        <v>0</v>
      </c>
      <c r="R1138" s="45">
        <f t="shared" si="1060"/>
        <v>124436.6</v>
      </c>
      <c r="S1138" s="45">
        <f t="shared" si="1061"/>
        <v>0</v>
      </c>
      <c r="T1138" s="45">
        <f t="shared" si="1062"/>
        <v>0</v>
      </c>
      <c r="U1138" s="48">
        <f t="shared" si="1071"/>
        <v>0</v>
      </c>
    </row>
    <row r="1139" spans="1:21" ht="47.25" x14ac:dyDescent="0.25">
      <c r="A1139" s="20" t="s">
        <v>229</v>
      </c>
      <c r="B1139" s="20" t="s">
        <v>14</v>
      </c>
      <c r="C1139" s="20"/>
      <c r="D1139" s="20"/>
      <c r="E1139" s="23" t="s">
        <v>740</v>
      </c>
      <c r="F1139" s="24">
        <f>F1140</f>
        <v>124436.6</v>
      </c>
      <c r="G1139" s="24">
        <f t="shared" si="1071"/>
        <v>0</v>
      </c>
      <c r="H1139" s="24">
        <f t="shared" si="1071"/>
        <v>0</v>
      </c>
      <c r="I1139" s="24">
        <f t="shared" si="1071"/>
        <v>0</v>
      </c>
      <c r="J1139" s="24">
        <f t="shared" si="1071"/>
        <v>0</v>
      </c>
      <c r="K1139" s="24">
        <f t="shared" si="1071"/>
        <v>0</v>
      </c>
      <c r="L1139" s="42">
        <f t="shared" si="1030"/>
        <v>124436.6</v>
      </c>
      <c r="M1139" s="42">
        <f t="shared" si="1031"/>
        <v>0</v>
      </c>
      <c r="N1139" s="42">
        <f t="shared" si="1032"/>
        <v>0</v>
      </c>
      <c r="O1139" s="48">
        <f t="shared" si="1071"/>
        <v>0</v>
      </c>
      <c r="P1139" s="48">
        <f t="shared" si="1071"/>
        <v>0</v>
      </c>
      <c r="Q1139" s="48">
        <f t="shared" si="1071"/>
        <v>0</v>
      </c>
      <c r="R1139" s="45">
        <f t="shared" si="1060"/>
        <v>124436.6</v>
      </c>
      <c r="S1139" s="45">
        <f t="shared" si="1061"/>
        <v>0</v>
      </c>
      <c r="T1139" s="45">
        <f t="shared" si="1062"/>
        <v>0</v>
      </c>
      <c r="U1139" s="48">
        <f t="shared" si="1071"/>
        <v>0</v>
      </c>
    </row>
    <row r="1140" spans="1:21" x14ac:dyDescent="0.25">
      <c r="A1140" s="20" t="s">
        <v>229</v>
      </c>
      <c r="B1140" s="20" t="s">
        <v>330</v>
      </c>
      <c r="C1140" s="20"/>
      <c r="D1140" s="20"/>
      <c r="E1140" s="23" t="s">
        <v>741</v>
      </c>
      <c r="F1140" s="24">
        <f>F1141</f>
        <v>124436.6</v>
      </c>
      <c r="G1140" s="24">
        <f t="shared" si="1071"/>
        <v>0</v>
      </c>
      <c r="H1140" s="24">
        <f t="shared" si="1071"/>
        <v>0</v>
      </c>
      <c r="I1140" s="24">
        <f t="shared" si="1071"/>
        <v>0</v>
      </c>
      <c r="J1140" s="24">
        <f t="shared" si="1071"/>
        <v>0</v>
      </c>
      <c r="K1140" s="24">
        <f t="shared" si="1071"/>
        <v>0</v>
      </c>
      <c r="L1140" s="42">
        <f t="shared" si="1030"/>
        <v>124436.6</v>
      </c>
      <c r="M1140" s="42">
        <f t="shared" si="1031"/>
        <v>0</v>
      </c>
      <c r="N1140" s="42">
        <f t="shared" si="1032"/>
        <v>0</v>
      </c>
      <c r="O1140" s="48">
        <f t="shared" si="1071"/>
        <v>0</v>
      </c>
      <c r="P1140" s="48">
        <f t="shared" si="1071"/>
        <v>0</v>
      </c>
      <c r="Q1140" s="48">
        <f t="shared" si="1071"/>
        <v>0</v>
      </c>
      <c r="R1140" s="45">
        <f t="shared" si="1060"/>
        <v>124436.6</v>
      </c>
      <c r="S1140" s="45">
        <f t="shared" si="1061"/>
        <v>0</v>
      </c>
      <c r="T1140" s="45">
        <f t="shared" si="1062"/>
        <v>0</v>
      </c>
      <c r="U1140" s="48">
        <f t="shared" si="1071"/>
        <v>0</v>
      </c>
    </row>
    <row r="1141" spans="1:21" x14ac:dyDescent="0.25">
      <c r="A1141" s="20" t="s">
        <v>229</v>
      </c>
      <c r="B1141" s="20">
        <v>410</v>
      </c>
      <c r="C1141" s="20" t="s">
        <v>58</v>
      </c>
      <c r="D1141" s="20" t="s">
        <v>73</v>
      </c>
      <c r="E1141" s="23" t="s">
        <v>765</v>
      </c>
      <c r="F1141" s="24">
        <v>124436.6</v>
      </c>
      <c r="G1141" s="24">
        <v>0</v>
      </c>
      <c r="H1141" s="24">
        <v>0</v>
      </c>
      <c r="I1141" s="24"/>
      <c r="J1141" s="24"/>
      <c r="K1141" s="24"/>
      <c r="L1141" s="42">
        <f t="shared" si="1030"/>
        <v>124436.6</v>
      </c>
      <c r="M1141" s="42">
        <f t="shared" si="1031"/>
        <v>0</v>
      </c>
      <c r="N1141" s="42">
        <f t="shared" si="1032"/>
        <v>0</v>
      </c>
      <c r="O1141" s="48"/>
      <c r="P1141" s="48"/>
      <c r="Q1141" s="48"/>
      <c r="R1141" s="45">
        <f t="shared" si="1060"/>
        <v>124436.6</v>
      </c>
      <c r="S1141" s="45">
        <f t="shared" si="1061"/>
        <v>0</v>
      </c>
      <c r="T1141" s="45">
        <f t="shared" si="1062"/>
        <v>0</v>
      </c>
      <c r="U1141" s="48"/>
    </row>
    <row r="1142" spans="1:21" ht="31.5" x14ac:dyDescent="0.25">
      <c r="A1142" s="20" t="s">
        <v>230</v>
      </c>
      <c r="B1142" s="20"/>
      <c r="C1142" s="20"/>
      <c r="D1142" s="20"/>
      <c r="E1142" s="23" t="s">
        <v>843</v>
      </c>
      <c r="F1142" s="24">
        <f>F1143</f>
        <v>116967.40000000001</v>
      </c>
      <c r="G1142" s="24">
        <f t="shared" ref="G1142:U1144" si="1072">G1143</f>
        <v>115505.9</v>
      </c>
      <c r="H1142" s="24">
        <f t="shared" si="1072"/>
        <v>120294.8</v>
      </c>
      <c r="I1142" s="24">
        <f t="shared" si="1072"/>
        <v>0</v>
      </c>
      <c r="J1142" s="24">
        <f t="shared" si="1072"/>
        <v>0</v>
      </c>
      <c r="K1142" s="24">
        <f t="shared" si="1072"/>
        <v>0</v>
      </c>
      <c r="L1142" s="42">
        <f t="shared" si="1030"/>
        <v>116967.40000000001</v>
      </c>
      <c r="M1142" s="42">
        <f t="shared" si="1031"/>
        <v>115505.9</v>
      </c>
      <c r="N1142" s="42">
        <f t="shared" si="1032"/>
        <v>120294.8</v>
      </c>
      <c r="O1142" s="48">
        <f t="shared" si="1072"/>
        <v>0</v>
      </c>
      <c r="P1142" s="48">
        <f t="shared" si="1072"/>
        <v>0</v>
      </c>
      <c r="Q1142" s="48">
        <f t="shared" si="1072"/>
        <v>0</v>
      </c>
      <c r="R1142" s="45">
        <f t="shared" si="1060"/>
        <v>116967.40000000001</v>
      </c>
      <c r="S1142" s="45">
        <f t="shared" si="1061"/>
        <v>115505.9</v>
      </c>
      <c r="T1142" s="45">
        <f t="shared" si="1062"/>
        <v>120294.8</v>
      </c>
      <c r="U1142" s="48">
        <f t="shared" si="1072"/>
        <v>0</v>
      </c>
    </row>
    <row r="1143" spans="1:21" ht="47.25" x14ac:dyDescent="0.25">
      <c r="A1143" s="20" t="s">
        <v>230</v>
      </c>
      <c r="B1143" s="20" t="s">
        <v>14</v>
      </c>
      <c r="C1143" s="20"/>
      <c r="D1143" s="20"/>
      <c r="E1143" s="23" t="s">
        <v>740</v>
      </c>
      <c r="F1143" s="24">
        <f>F1144</f>
        <v>116967.40000000001</v>
      </c>
      <c r="G1143" s="24">
        <f t="shared" si="1072"/>
        <v>115505.9</v>
      </c>
      <c r="H1143" s="24">
        <f t="shared" si="1072"/>
        <v>120294.8</v>
      </c>
      <c r="I1143" s="24">
        <f t="shared" si="1072"/>
        <v>0</v>
      </c>
      <c r="J1143" s="24">
        <f t="shared" si="1072"/>
        <v>0</v>
      </c>
      <c r="K1143" s="24">
        <f t="shared" si="1072"/>
        <v>0</v>
      </c>
      <c r="L1143" s="42">
        <f t="shared" si="1030"/>
        <v>116967.40000000001</v>
      </c>
      <c r="M1143" s="42">
        <f t="shared" si="1031"/>
        <v>115505.9</v>
      </c>
      <c r="N1143" s="42">
        <f t="shared" si="1032"/>
        <v>120294.8</v>
      </c>
      <c r="O1143" s="48">
        <f t="shared" si="1072"/>
        <v>0</v>
      </c>
      <c r="P1143" s="48">
        <f t="shared" si="1072"/>
        <v>0</v>
      </c>
      <c r="Q1143" s="48">
        <f t="shared" si="1072"/>
        <v>0</v>
      </c>
      <c r="R1143" s="45">
        <f t="shared" si="1060"/>
        <v>116967.40000000001</v>
      </c>
      <c r="S1143" s="45">
        <f t="shared" si="1061"/>
        <v>115505.9</v>
      </c>
      <c r="T1143" s="45">
        <f t="shared" si="1062"/>
        <v>120294.8</v>
      </c>
      <c r="U1143" s="48">
        <f t="shared" si="1072"/>
        <v>0</v>
      </c>
    </row>
    <row r="1144" spans="1:21" x14ac:dyDescent="0.25">
      <c r="A1144" s="20" t="s">
        <v>230</v>
      </c>
      <c r="B1144" s="20" t="s">
        <v>330</v>
      </c>
      <c r="C1144" s="20"/>
      <c r="D1144" s="20"/>
      <c r="E1144" s="23" t="s">
        <v>741</v>
      </c>
      <c r="F1144" s="24">
        <f>F1145</f>
        <v>116967.40000000001</v>
      </c>
      <c r="G1144" s="24">
        <f t="shared" si="1072"/>
        <v>115505.9</v>
      </c>
      <c r="H1144" s="24">
        <f t="shared" si="1072"/>
        <v>120294.8</v>
      </c>
      <c r="I1144" s="24">
        <f t="shared" si="1072"/>
        <v>0</v>
      </c>
      <c r="J1144" s="24">
        <f t="shared" si="1072"/>
        <v>0</v>
      </c>
      <c r="K1144" s="24">
        <f t="shared" si="1072"/>
        <v>0</v>
      </c>
      <c r="L1144" s="42">
        <f t="shared" si="1030"/>
        <v>116967.40000000001</v>
      </c>
      <c r="M1144" s="42">
        <f t="shared" si="1031"/>
        <v>115505.9</v>
      </c>
      <c r="N1144" s="42">
        <f t="shared" si="1032"/>
        <v>120294.8</v>
      </c>
      <c r="O1144" s="48">
        <f t="shared" si="1072"/>
        <v>0</v>
      </c>
      <c r="P1144" s="48">
        <f t="shared" si="1072"/>
        <v>0</v>
      </c>
      <c r="Q1144" s="48">
        <f t="shared" si="1072"/>
        <v>0</v>
      </c>
      <c r="R1144" s="45">
        <f t="shared" si="1060"/>
        <v>116967.40000000001</v>
      </c>
      <c r="S1144" s="45">
        <f t="shared" si="1061"/>
        <v>115505.9</v>
      </c>
      <c r="T1144" s="45">
        <f t="shared" si="1062"/>
        <v>120294.8</v>
      </c>
      <c r="U1144" s="48">
        <f t="shared" si="1072"/>
        <v>0</v>
      </c>
    </row>
    <row r="1145" spans="1:21" x14ac:dyDescent="0.25">
      <c r="A1145" s="20" t="s">
        <v>230</v>
      </c>
      <c r="B1145" s="20">
        <v>410</v>
      </c>
      <c r="C1145" s="20" t="s">
        <v>58</v>
      </c>
      <c r="D1145" s="20" t="s">
        <v>73</v>
      </c>
      <c r="E1145" s="23" t="s">
        <v>765</v>
      </c>
      <c r="F1145" s="24">
        <v>116967.40000000001</v>
      </c>
      <c r="G1145" s="24">
        <v>115505.9</v>
      </c>
      <c r="H1145" s="24">
        <v>120294.8</v>
      </c>
      <c r="I1145" s="24"/>
      <c r="J1145" s="24"/>
      <c r="K1145" s="24"/>
      <c r="L1145" s="42">
        <f t="shared" si="1030"/>
        <v>116967.40000000001</v>
      </c>
      <c r="M1145" s="42">
        <f t="shared" si="1031"/>
        <v>115505.9</v>
      </c>
      <c r="N1145" s="42">
        <f t="shared" si="1032"/>
        <v>120294.8</v>
      </c>
      <c r="O1145" s="48"/>
      <c r="P1145" s="48"/>
      <c r="Q1145" s="48"/>
      <c r="R1145" s="45">
        <f t="shared" si="1060"/>
        <v>116967.40000000001</v>
      </c>
      <c r="S1145" s="45">
        <f t="shared" si="1061"/>
        <v>115505.9</v>
      </c>
      <c r="T1145" s="45">
        <f t="shared" si="1062"/>
        <v>120294.8</v>
      </c>
      <c r="U1145" s="48"/>
    </row>
    <row r="1146" spans="1:21" ht="31.5" x14ac:dyDescent="0.25">
      <c r="A1146" s="20" t="s">
        <v>231</v>
      </c>
      <c r="B1146" s="20"/>
      <c r="C1146" s="20"/>
      <c r="D1146" s="20"/>
      <c r="E1146" s="23" t="s">
        <v>820</v>
      </c>
      <c r="F1146" s="24">
        <f>F1147</f>
        <v>4874.6000000000004</v>
      </c>
      <c r="G1146" s="24">
        <f t="shared" ref="G1146:U1148" si="1073">G1147</f>
        <v>7311.9</v>
      </c>
      <c r="H1146" s="24">
        <f t="shared" si="1073"/>
        <v>0</v>
      </c>
      <c r="I1146" s="24">
        <f t="shared" si="1073"/>
        <v>0</v>
      </c>
      <c r="J1146" s="24">
        <f t="shared" si="1073"/>
        <v>0</v>
      </c>
      <c r="K1146" s="24">
        <f t="shared" si="1073"/>
        <v>0</v>
      </c>
      <c r="L1146" s="42">
        <f t="shared" si="1030"/>
        <v>4874.6000000000004</v>
      </c>
      <c r="M1146" s="42">
        <f t="shared" si="1031"/>
        <v>7311.9</v>
      </c>
      <c r="N1146" s="42">
        <f t="shared" si="1032"/>
        <v>0</v>
      </c>
      <c r="O1146" s="48">
        <f t="shared" si="1073"/>
        <v>0</v>
      </c>
      <c r="P1146" s="48">
        <f t="shared" si="1073"/>
        <v>0</v>
      </c>
      <c r="Q1146" s="48">
        <f t="shared" si="1073"/>
        <v>0</v>
      </c>
      <c r="R1146" s="45">
        <f t="shared" si="1060"/>
        <v>4874.6000000000004</v>
      </c>
      <c r="S1146" s="45">
        <f t="shared" si="1061"/>
        <v>7311.9</v>
      </c>
      <c r="T1146" s="45">
        <f t="shared" si="1062"/>
        <v>0</v>
      </c>
      <c r="U1146" s="48">
        <f t="shared" si="1073"/>
        <v>0</v>
      </c>
    </row>
    <row r="1147" spans="1:21" ht="47.25" x14ac:dyDescent="0.25">
      <c r="A1147" s="20" t="s">
        <v>231</v>
      </c>
      <c r="B1147" s="20" t="s">
        <v>14</v>
      </c>
      <c r="C1147" s="20"/>
      <c r="D1147" s="20"/>
      <c r="E1147" s="23" t="s">
        <v>740</v>
      </c>
      <c r="F1147" s="24">
        <f>F1148</f>
        <v>4874.6000000000004</v>
      </c>
      <c r="G1147" s="24">
        <f t="shared" si="1073"/>
        <v>7311.9</v>
      </c>
      <c r="H1147" s="24">
        <f t="shared" si="1073"/>
        <v>0</v>
      </c>
      <c r="I1147" s="24">
        <f t="shared" si="1073"/>
        <v>0</v>
      </c>
      <c r="J1147" s="24">
        <f t="shared" si="1073"/>
        <v>0</v>
      </c>
      <c r="K1147" s="24">
        <f t="shared" si="1073"/>
        <v>0</v>
      </c>
      <c r="L1147" s="42">
        <f t="shared" si="1030"/>
        <v>4874.6000000000004</v>
      </c>
      <c r="M1147" s="42">
        <f t="shared" si="1031"/>
        <v>7311.9</v>
      </c>
      <c r="N1147" s="42">
        <f t="shared" si="1032"/>
        <v>0</v>
      </c>
      <c r="O1147" s="48">
        <f t="shared" si="1073"/>
        <v>0</v>
      </c>
      <c r="P1147" s="48">
        <f t="shared" si="1073"/>
        <v>0</v>
      </c>
      <c r="Q1147" s="48">
        <f t="shared" si="1073"/>
        <v>0</v>
      </c>
      <c r="R1147" s="45">
        <f t="shared" si="1060"/>
        <v>4874.6000000000004</v>
      </c>
      <c r="S1147" s="45">
        <f t="shared" si="1061"/>
        <v>7311.9</v>
      </c>
      <c r="T1147" s="45">
        <f t="shared" si="1062"/>
        <v>0</v>
      </c>
      <c r="U1147" s="48">
        <f t="shared" si="1073"/>
        <v>0</v>
      </c>
    </row>
    <row r="1148" spans="1:21" x14ac:dyDescent="0.25">
      <c r="A1148" s="20" t="s">
        <v>231</v>
      </c>
      <c r="B1148" s="20" t="s">
        <v>330</v>
      </c>
      <c r="C1148" s="20"/>
      <c r="D1148" s="20"/>
      <c r="E1148" s="23" t="s">
        <v>741</v>
      </c>
      <c r="F1148" s="24">
        <f>F1149</f>
        <v>4874.6000000000004</v>
      </c>
      <c r="G1148" s="24">
        <f t="shared" si="1073"/>
        <v>7311.9</v>
      </c>
      <c r="H1148" s="24">
        <f t="shared" si="1073"/>
        <v>0</v>
      </c>
      <c r="I1148" s="24">
        <f t="shared" si="1073"/>
        <v>0</v>
      </c>
      <c r="J1148" s="24">
        <f t="shared" si="1073"/>
        <v>0</v>
      </c>
      <c r="K1148" s="24">
        <f t="shared" si="1073"/>
        <v>0</v>
      </c>
      <c r="L1148" s="42">
        <f t="shared" si="1030"/>
        <v>4874.6000000000004</v>
      </c>
      <c r="M1148" s="42">
        <f t="shared" si="1031"/>
        <v>7311.9</v>
      </c>
      <c r="N1148" s="42">
        <f t="shared" si="1032"/>
        <v>0</v>
      </c>
      <c r="O1148" s="48">
        <f t="shared" si="1073"/>
        <v>0</v>
      </c>
      <c r="P1148" s="48">
        <f t="shared" si="1073"/>
        <v>0</v>
      </c>
      <c r="Q1148" s="48">
        <f t="shared" si="1073"/>
        <v>0</v>
      </c>
      <c r="R1148" s="45">
        <f t="shared" si="1060"/>
        <v>4874.6000000000004</v>
      </c>
      <c r="S1148" s="45">
        <f t="shared" si="1061"/>
        <v>7311.9</v>
      </c>
      <c r="T1148" s="45">
        <f t="shared" si="1062"/>
        <v>0</v>
      </c>
      <c r="U1148" s="48">
        <f t="shared" si="1073"/>
        <v>0</v>
      </c>
    </row>
    <row r="1149" spans="1:21" x14ac:dyDescent="0.25">
      <c r="A1149" s="20" t="s">
        <v>231</v>
      </c>
      <c r="B1149" s="20">
        <v>410</v>
      </c>
      <c r="C1149" s="20" t="s">
        <v>58</v>
      </c>
      <c r="D1149" s="20" t="s">
        <v>73</v>
      </c>
      <c r="E1149" s="23" t="s">
        <v>765</v>
      </c>
      <c r="F1149" s="24">
        <v>4874.6000000000004</v>
      </c>
      <c r="G1149" s="24">
        <v>7311.9</v>
      </c>
      <c r="H1149" s="24">
        <v>0</v>
      </c>
      <c r="I1149" s="24"/>
      <c r="J1149" s="24"/>
      <c r="K1149" s="24"/>
      <c r="L1149" s="42">
        <f t="shared" si="1030"/>
        <v>4874.6000000000004</v>
      </c>
      <c r="M1149" s="42">
        <f t="shared" si="1031"/>
        <v>7311.9</v>
      </c>
      <c r="N1149" s="42">
        <f t="shared" si="1032"/>
        <v>0</v>
      </c>
      <c r="O1149" s="48"/>
      <c r="P1149" s="48"/>
      <c r="Q1149" s="48"/>
      <c r="R1149" s="45">
        <f t="shared" si="1060"/>
        <v>4874.6000000000004</v>
      </c>
      <c r="S1149" s="45">
        <f t="shared" si="1061"/>
        <v>7311.9</v>
      </c>
      <c r="T1149" s="45">
        <f t="shared" si="1062"/>
        <v>0</v>
      </c>
      <c r="U1149" s="48"/>
    </row>
    <row r="1150" spans="1:21" ht="47.25" x14ac:dyDescent="0.25">
      <c r="A1150" s="20" t="s">
        <v>232</v>
      </c>
      <c r="B1150" s="20"/>
      <c r="C1150" s="20"/>
      <c r="D1150" s="20"/>
      <c r="E1150" s="23" t="s">
        <v>610</v>
      </c>
      <c r="F1150" s="24">
        <f>F1151</f>
        <v>5014.3</v>
      </c>
      <c r="G1150" s="24">
        <f t="shared" ref="G1150:U1152" si="1074">G1151</f>
        <v>11699.9</v>
      </c>
      <c r="H1150" s="24">
        <f t="shared" si="1074"/>
        <v>0</v>
      </c>
      <c r="I1150" s="24">
        <f t="shared" si="1074"/>
        <v>0</v>
      </c>
      <c r="J1150" s="24">
        <f t="shared" si="1074"/>
        <v>0</v>
      </c>
      <c r="K1150" s="24">
        <f t="shared" si="1074"/>
        <v>0</v>
      </c>
      <c r="L1150" s="42">
        <f t="shared" si="1030"/>
        <v>5014.3</v>
      </c>
      <c r="M1150" s="42">
        <f t="shared" si="1031"/>
        <v>11699.9</v>
      </c>
      <c r="N1150" s="42">
        <f t="shared" si="1032"/>
        <v>0</v>
      </c>
      <c r="O1150" s="48">
        <f t="shared" si="1074"/>
        <v>0</v>
      </c>
      <c r="P1150" s="48">
        <f t="shared" si="1074"/>
        <v>0</v>
      </c>
      <c r="Q1150" s="48">
        <f t="shared" si="1074"/>
        <v>0</v>
      </c>
      <c r="R1150" s="45">
        <f t="shared" si="1060"/>
        <v>5014.3</v>
      </c>
      <c r="S1150" s="45">
        <f t="shared" si="1061"/>
        <v>11699.9</v>
      </c>
      <c r="T1150" s="45">
        <f t="shared" si="1062"/>
        <v>0</v>
      </c>
      <c r="U1150" s="48">
        <f t="shared" si="1074"/>
        <v>0</v>
      </c>
    </row>
    <row r="1151" spans="1:21" ht="47.25" x14ac:dyDescent="0.25">
      <c r="A1151" s="20" t="s">
        <v>232</v>
      </c>
      <c r="B1151" s="20" t="s">
        <v>14</v>
      </c>
      <c r="C1151" s="20"/>
      <c r="D1151" s="20"/>
      <c r="E1151" s="23" t="s">
        <v>740</v>
      </c>
      <c r="F1151" s="24">
        <f>F1152</f>
        <v>5014.3</v>
      </c>
      <c r="G1151" s="24">
        <f t="shared" si="1074"/>
        <v>11699.9</v>
      </c>
      <c r="H1151" s="24">
        <f t="shared" si="1074"/>
        <v>0</v>
      </c>
      <c r="I1151" s="24">
        <f t="shared" si="1074"/>
        <v>0</v>
      </c>
      <c r="J1151" s="24">
        <f t="shared" si="1074"/>
        <v>0</v>
      </c>
      <c r="K1151" s="24">
        <f t="shared" si="1074"/>
        <v>0</v>
      </c>
      <c r="L1151" s="42">
        <f t="shared" si="1030"/>
        <v>5014.3</v>
      </c>
      <c r="M1151" s="42">
        <f t="shared" si="1031"/>
        <v>11699.9</v>
      </c>
      <c r="N1151" s="42">
        <f t="shared" si="1032"/>
        <v>0</v>
      </c>
      <c r="O1151" s="48">
        <f t="shared" si="1074"/>
        <v>0</v>
      </c>
      <c r="P1151" s="48">
        <f t="shared" si="1074"/>
        <v>0</v>
      </c>
      <c r="Q1151" s="48">
        <f t="shared" si="1074"/>
        <v>0</v>
      </c>
      <c r="R1151" s="45">
        <f t="shared" si="1060"/>
        <v>5014.3</v>
      </c>
      <c r="S1151" s="45">
        <f t="shared" si="1061"/>
        <v>11699.9</v>
      </c>
      <c r="T1151" s="45">
        <f t="shared" si="1062"/>
        <v>0</v>
      </c>
      <c r="U1151" s="48">
        <f t="shared" si="1074"/>
        <v>0</v>
      </c>
    </row>
    <row r="1152" spans="1:21" x14ac:dyDescent="0.25">
      <c r="A1152" s="20" t="s">
        <v>232</v>
      </c>
      <c r="B1152" s="20" t="s">
        <v>330</v>
      </c>
      <c r="C1152" s="20"/>
      <c r="D1152" s="20"/>
      <c r="E1152" s="23" t="s">
        <v>741</v>
      </c>
      <c r="F1152" s="24">
        <f>F1153</f>
        <v>5014.3</v>
      </c>
      <c r="G1152" s="24">
        <f t="shared" si="1074"/>
        <v>11699.9</v>
      </c>
      <c r="H1152" s="24">
        <f t="shared" si="1074"/>
        <v>0</v>
      </c>
      <c r="I1152" s="24">
        <f t="shared" si="1074"/>
        <v>0</v>
      </c>
      <c r="J1152" s="24">
        <f t="shared" si="1074"/>
        <v>0</v>
      </c>
      <c r="K1152" s="24">
        <f t="shared" si="1074"/>
        <v>0</v>
      </c>
      <c r="L1152" s="42">
        <f t="shared" si="1030"/>
        <v>5014.3</v>
      </c>
      <c r="M1152" s="42">
        <f t="shared" si="1031"/>
        <v>11699.9</v>
      </c>
      <c r="N1152" s="42">
        <f t="shared" si="1032"/>
        <v>0</v>
      </c>
      <c r="O1152" s="48">
        <f t="shared" si="1074"/>
        <v>0</v>
      </c>
      <c r="P1152" s="48">
        <f t="shared" si="1074"/>
        <v>0</v>
      </c>
      <c r="Q1152" s="48">
        <f t="shared" si="1074"/>
        <v>0</v>
      </c>
      <c r="R1152" s="45">
        <f t="shared" si="1060"/>
        <v>5014.3</v>
      </c>
      <c r="S1152" s="45">
        <f t="shared" si="1061"/>
        <v>11699.9</v>
      </c>
      <c r="T1152" s="45">
        <f t="shared" si="1062"/>
        <v>0</v>
      </c>
      <c r="U1152" s="48">
        <f t="shared" si="1074"/>
        <v>0</v>
      </c>
    </row>
    <row r="1153" spans="1:22" x14ac:dyDescent="0.25">
      <c r="A1153" s="20" t="s">
        <v>232</v>
      </c>
      <c r="B1153" s="20">
        <v>410</v>
      </c>
      <c r="C1153" s="20" t="s">
        <v>58</v>
      </c>
      <c r="D1153" s="20" t="s">
        <v>73</v>
      </c>
      <c r="E1153" s="23" t="s">
        <v>765</v>
      </c>
      <c r="F1153" s="24">
        <v>5014.3</v>
      </c>
      <c r="G1153" s="24">
        <v>11699.9</v>
      </c>
      <c r="H1153" s="24">
        <v>0</v>
      </c>
      <c r="I1153" s="24"/>
      <c r="J1153" s="24"/>
      <c r="K1153" s="24"/>
      <c r="L1153" s="42">
        <f t="shared" si="1030"/>
        <v>5014.3</v>
      </c>
      <c r="M1153" s="42">
        <f t="shared" si="1031"/>
        <v>11699.9</v>
      </c>
      <c r="N1153" s="42">
        <f t="shared" si="1032"/>
        <v>0</v>
      </c>
      <c r="O1153" s="48"/>
      <c r="P1153" s="48"/>
      <c r="Q1153" s="48"/>
      <c r="R1153" s="45">
        <f t="shared" si="1060"/>
        <v>5014.3</v>
      </c>
      <c r="S1153" s="45">
        <f t="shared" si="1061"/>
        <v>11699.9</v>
      </c>
      <c r="T1153" s="45">
        <f t="shared" si="1062"/>
        <v>0</v>
      </c>
      <c r="U1153" s="48"/>
    </row>
    <row r="1154" spans="1:22" ht="47.25" x14ac:dyDescent="0.25">
      <c r="A1154" s="20" t="s">
        <v>233</v>
      </c>
      <c r="B1154" s="20"/>
      <c r="C1154" s="20"/>
      <c r="D1154" s="20"/>
      <c r="E1154" s="23" t="s">
        <v>611</v>
      </c>
      <c r="F1154" s="24">
        <f>F1155</f>
        <v>37852.5</v>
      </c>
      <c r="G1154" s="24">
        <f t="shared" ref="G1154:U1156" si="1075">G1155</f>
        <v>0</v>
      </c>
      <c r="H1154" s="24">
        <f t="shared" si="1075"/>
        <v>0</v>
      </c>
      <c r="I1154" s="24">
        <f t="shared" si="1075"/>
        <v>0</v>
      </c>
      <c r="J1154" s="24">
        <f t="shared" si="1075"/>
        <v>0</v>
      </c>
      <c r="K1154" s="24">
        <f t="shared" si="1075"/>
        <v>0</v>
      </c>
      <c r="L1154" s="42">
        <f t="shared" si="1030"/>
        <v>37852.5</v>
      </c>
      <c r="M1154" s="42">
        <f t="shared" si="1031"/>
        <v>0</v>
      </c>
      <c r="N1154" s="42">
        <f t="shared" si="1032"/>
        <v>0</v>
      </c>
      <c r="O1154" s="48">
        <f t="shared" si="1075"/>
        <v>0</v>
      </c>
      <c r="P1154" s="48">
        <f t="shared" si="1075"/>
        <v>0</v>
      </c>
      <c r="Q1154" s="48">
        <f t="shared" si="1075"/>
        <v>0</v>
      </c>
      <c r="R1154" s="45">
        <f t="shared" si="1060"/>
        <v>37852.5</v>
      </c>
      <c r="S1154" s="45">
        <f t="shared" si="1061"/>
        <v>0</v>
      </c>
      <c r="T1154" s="45">
        <f t="shared" si="1062"/>
        <v>0</v>
      </c>
      <c r="U1154" s="48">
        <f t="shared" si="1075"/>
        <v>0</v>
      </c>
    </row>
    <row r="1155" spans="1:22" ht="47.25" x14ac:dyDescent="0.25">
      <c r="A1155" s="20" t="s">
        <v>233</v>
      </c>
      <c r="B1155" s="20" t="s">
        <v>14</v>
      </c>
      <c r="C1155" s="20"/>
      <c r="D1155" s="20"/>
      <c r="E1155" s="23" t="s">
        <v>740</v>
      </c>
      <c r="F1155" s="24">
        <f>F1156</f>
        <v>37852.5</v>
      </c>
      <c r="G1155" s="24">
        <f t="shared" si="1075"/>
        <v>0</v>
      </c>
      <c r="H1155" s="24">
        <f t="shared" si="1075"/>
        <v>0</v>
      </c>
      <c r="I1155" s="24">
        <f t="shared" si="1075"/>
        <v>0</v>
      </c>
      <c r="J1155" s="24">
        <f t="shared" si="1075"/>
        <v>0</v>
      </c>
      <c r="K1155" s="24">
        <f t="shared" si="1075"/>
        <v>0</v>
      </c>
      <c r="L1155" s="42">
        <f t="shared" si="1030"/>
        <v>37852.5</v>
      </c>
      <c r="M1155" s="42">
        <f t="shared" si="1031"/>
        <v>0</v>
      </c>
      <c r="N1155" s="42">
        <f t="shared" si="1032"/>
        <v>0</v>
      </c>
      <c r="O1155" s="48">
        <f t="shared" si="1075"/>
        <v>0</v>
      </c>
      <c r="P1155" s="48">
        <f t="shared" si="1075"/>
        <v>0</v>
      </c>
      <c r="Q1155" s="48">
        <f t="shared" si="1075"/>
        <v>0</v>
      </c>
      <c r="R1155" s="45">
        <f t="shared" si="1060"/>
        <v>37852.5</v>
      </c>
      <c r="S1155" s="45">
        <f t="shared" si="1061"/>
        <v>0</v>
      </c>
      <c r="T1155" s="45">
        <f t="shared" si="1062"/>
        <v>0</v>
      </c>
      <c r="U1155" s="48">
        <f t="shared" si="1075"/>
        <v>0</v>
      </c>
    </row>
    <row r="1156" spans="1:22" x14ac:dyDescent="0.25">
      <c r="A1156" s="20" t="s">
        <v>233</v>
      </c>
      <c r="B1156" s="20" t="s">
        <v>330</v>
      </c>
      <c r="C1156" s="20"/>
      <c r="D1156" s="20"/>
      <c r="E1156" s="23" t="s">
        <v>741</v>
      </c>
      <c r="F1156" s="24">
        <f>F1157</f>
        <v>37852.5</v>
      </c>
      <c r="G1156" s="24">
        <f t="shared" si="1075"/>
        <v>0</v>
      </c>
      <c r="H1156" s="24">
        <f t="shared" si="1075"/>
        <v>0</v>
      </c>
      <c r="I1156" s="24">
        <f t="shared" si="1075"/>
        <v>0</v>
      </c>
      <c r="J1156" s="24">
        <f t="shared" si="1075"/>
        <v>0</v>
      </c>
      <c r="K1156" s="24">
        <f t="shared" si="1075"/>
        <v>0</v>
      </c>
      <c r="L1156" s="42">
        <f t="shared" si="1030"/>
        <v>37852.5</v>
      </c>
      <c r="M1156" s="42">
        <f t="shared" si="1031"/>
        <v>0</v>
      </c>
      <c r="N1156" s="42">
        <f t="shared" si="1032"/>
        <v>0</v>
      </c>
      <c r="O1156" s="48">
        <f t="shared" si="1075"/>
        <v>0</v>
      </c>
      <c r="P1156" s="48">
        <f t="shared" si="1075"/>
        <v>0</v>
      </c>
      <c r="Q1156" s="48">
        <f t="shared" si="1075"/>
        <v>0</v>
      </c>
      <c r="R1156" s="45">
        <f t="shared" si="1060"/>
        <v>37852.5</v>
      </c>
      <c r="S1156" s="45">
        <f t="shared" si="1061"/>
        <v>0</v>
      </c>
      <c r="T1156" s="45">
        <f t="shared" si="1062"/>
        <v>0</v>
      </c>
      <c r="U1156" s="48">
        <f t="shared" si="1075"/>
        <v>0</v>
      </c>
    </row>
    <row r="1157" spans="1:22" x14ac:dyDescent="0.25">
      <c r="A1157" s="20" t="s">
        <v>233</v>
      </c>
      <c r="B1157" s="20">
        <v>410</v>
      </c>
      <c r="C1157" s="20" t="s">
        <v>58</v>
      </c>
      <c r="D1157" s="20" t="s">
        <v>73</v>
      </c>
      <c r="E1157" s="23" t="s">
        <v>765</v>
      </c>
      <c r="F1157" s="24">
        <v>37852.5</v>
      </c>
      <c r="G1157" s="24">
        <v>0</v>
      </c>
      <c r="H1157" s="24">
        <v>0</v>
      </c>
      <c r="I1157" s="24"/>
      <c r="J1157" s="24"/>
      <c r="K1157" s="24"/>
      <c r="L1157" s="42">
        <f t="shared" si="1030"/>
        <v>37852.5</v>
      </c>
      <c r="M1157" s="42">
        <f t="shared" si="1031"/>
        <v>0</v>
      </c>
      <c r="N1157" s="42">
        <f t="shared" si="1032"/>
        <v>0</v>
      </c>
      <c r="O1157" s="48"/>
      <c r="P1157" s="48"/>
      <c r="Q1157" s="48"/>
      <c r="R1157" s="45">
        <f t="shared" si="1060"/>
        <v>37852.5</v>
      </c>
      <c r="S1157" s="45">
        <f t="shared" si="1061"/>
        <v>0</v>
      </c>
      <c r="T1157" s="45">
        <f t="shared" si="1062"/>
        <v>0</v>
      </c>
      <c r="U1157" s="48"/>
    </row>
    <row r="1158" spans="1:22" ht="47.25" x14ac:dyDescent="0.25">
      <c r="A1158" s="20" t="s">
        <v>234</v>
      </c>
      <c r="B1158" s="20"/>
      <c r="C1158" s="20"/>
      <c r="D1158" s="20"/>
      <c r="E1158" s="23" t="s">
        <v>612</v>
      </c>
      <c r="F1158" s="24">
        <f>F1159</f>
        <v>2326.8000000000002</v>
      </c>
      <c r="G1158" s="24">
        <f t="shared" ref="G1158:U1160" si="1076">G1159</f>
        <v>0</v>
      </c>
      <c r="H1158" s="24">
        <f t="shared" si="1076"/>
        <v>50434.899999999994</v>
      </c>
      <c r="I1158" s="24">
        <f t="shared" si="1076"/>
        <v>0</v>
      </c>
      <c r="J1158" s="24">
        <f t="shared" si="1076"/>
        <v>0</v>
      </c>
      <c r="K1158" s="24">
        <f t="shared" si="1076"/>
        <v>0</v>
      </c>
      <c r="L1158" s="42">
        <f t="shared" ref="L1158:L1229" si="1077">F1158+I1158</f>
        <v>2326.8000000000002</v>
      </c>
      <c r="M1158" s="42">
        <f t="shared" ref="M1158:M1229" si="1078">G1158+J1158</f>
        <v>0</v>
      </c>
      <c r="N1158" s="42">
        <f t="shared" ref="N1158:N1229" si="1079">H1158+K1158</f>
        <v>50434.899999999994</v>
      </c>
      <c r="O1158" s="48">
        <f t="shared" si="1076"/>
        <v>0</v>
      </c>
      <c r="P1158" s="48">
        <f t="shared" si="1076"/>
        <v>0</v>
      </c>
      <c r="Q1158" s="48">
        <f t="shared" si="1076"/>
        <v>0</v>
      </c>
      <c r="R1158" s="45">
        <f t="shared" si="1060"/>
        <v>2326.8000000000002</v>
      </c>
      <c r="S1158" s="45">
        <f t="shared" si="1061"/>
        <v>0</v>
      </c>
      <c r="T1158" s="45">
        <f t="shared" si="1062"/>
        <v>50434.899999999994</v>
      </c>
      <c r="U1158" s="48">
        <f t="shared" si="1076"/>
        <v>0</v>
      </c>
    </row>
    <row r="1159" spans="1:22" ht="47.25" x14ac:dyDescent="0.25">
      <c r="A1159" s="20" t="s">
        <v>234</v>
      </c>
      <c r="B1159" s="20" t="s">
        <v>14</v>
      </c>
      <c r="C1159" s="20"/>
      <c r="D1159" s="20"/>
      <c r="E1159" s="23" t="s">
        <v>740</v>
      </c>
      <c r="F1159" s="24">
        <f>F1160</f>
        <v>2326.8000000000002</v>
      </c>
      <c r="G1159" s="24">
        <f t="shared" si="1076"/>
        <v>0</v>
      </c>
      <c r="H1159" s="24">
        <f t="shared" si="1076"/>
        <v>50434.899999999994</v>
      </c>
      <c r="I1159" s="24">
        <f t="shared" si="1076"/>
        <v>0</v>
      </c>
      <c r="J1159" s="24">
        <f t="shared" si="1076"/>
        <v>0</v>
      </c>
      <c r="K1159" s="24">
        <f t="shared" si="1076"/>
        <v>0</v>
      </c>
      <c r="L1159" s="42">
        <f t="shared" si="1077"/>
        <v>2326.8000000000002</v>
      </c>
      <c r="M1159" s="42">
        <f t="shared" si="1078"/>
        <v>0</v>
      </c>
      <c r="N1159" s="42">
        <f t="shared" si="1079"/>
        <v>50434.899999999994</v>
      </c>
      <c r="O1159" s="48">
        <f t="shared" si="1076"/>
        <v>0</v>
      </c>
      <c r="P1159" s="48">
        <f t="shared" si="1076"/>
        <v>0</v>
      </c>
      <c r="Q1159" s="48">
        <f t="shared" si="1076"/>
        <v>0</v>
      </c>
      <c r="R1159" s="45">
        <f t="shared" si="1060"/>
        <v>2326.8000000000002</v>
      </c>
      <c r="S1159" s="45">
        <f t="shared" si="1061"/>
        <v>0</v>
      </c>
      <c r="T1159" s="45">
        <f t="shared" si="1062"/>
        <v>50434.899999999994</v>
      </c>
      <c r="U1159" s="48">
        <f t="shared" si="1076"/>
        <v>0</v>
      </c>
    </row>
    <row r="1160" spans="1:22" x14ac:dyDescent="0.25">
      <c r="A1160" s="20" t="s">
        <v>234</v>
      </c>
      <c r="B1160" s="20" t="s">
        <v>330</v>
      </c>
      <c r="C1160" s="20"/>
      <c r="D1160" s="20"/>
      <c r="E1160" s="23" t="s">
        <v>741</v>
      </c>
      <c r="F1160" s="24">
        <f>F1161</f>
        <v>2326.8000000000002</v>
      </c>
      <c r="G1160" s="24">
        <f t="shared" si="1076"/>
        <v>0</v>
      </c>
      <c r="H1160" s="24">
        <f t="shared" si="1076"/>
        <v>50434.899999999994</v>
      </c>
      <c r="I1160" s="24">
        <f t="shared" si="1076"/>
        <v>0</v>
      </c>
      <c r="J1160" s="24">
        <f t="shared" si="1076"/>
        <v>0</v>
      </c>
      <c r="K1160" s="24">
        <f t="shared" si="1076"/>
        <v>0</v>
      </c>
      <c r="L1160" s="42">
        <f t="shared" si="1077"/>
        <v>2326.8000000000002</v>
      </c>
      <c r="M1160" s="42">
        <f t="shared" si="1078"/>
        <v>0</v>
      </c>
      <c r="N1160" s="42">
        <f t="shared" si="1079"/>
        <v>50434.899999999994</v>
      </c>
      <c r="O1160" s="48">
        <f t="shared" si="1076"/>
        <v>0</v>
      </c>
      <c r="P1160" s="48">
        <f t="shared" si="1076"/>
        <v>0</v>
      </c>
      <c r="Q1160" s="48">
        <f t="shared" si="1076"/>
        <v>0</v>
      </c>
      <c r="R1160" s="45">
        <f t="shared" si="1060"/>
        <v>2326.8000000000002</v>
      </c>
      <c r="S1160" s="45">
        <f t="shared" si="1061"/>
        <v>0</v>
      </c>
      <c r="T1160" s="45">
        <f t="shared" si="1062"/>
        <v>50434.899999999994</v>
      </c>
      <c r="U1160" s="48">
        <f t="shared" si="1076"/>
        <v>0</v>
      </c>
    </row>
    <row r="1161" spans="1:22" x14ac:dyDescent="0.25">
      <c r="A1161" s="20" t="s">
        <v>234</v>
      </c>
      <c r="B1161" s="20">
        <v>410</v>
      </c>
      <c r="C1161" s="20" t="s">
        <v>58</v>
      </c>
      <c r="D1161" s="20" t="s">
        <v>73</v>
      </c>
      <c r="E1161" s="23" t="s">
        <v>765</v>
      </c>
      <c r="F1161" s="24">
        <v>2326.8000000000002</v>
      </c>
      <c r="G1161" s="24">
        <v>0</v>
      </c>
      <c r="H1161" s="24">
        <v>50434.899999999994</v>
      </c>
      <c r="I1161" s="24"/>
      <c r="J1161" s="24"/>
      <c r="K1161" s="24"/>
      <c r="L1161" s="42">
        <f t="shared" si="1077"/>
        <v>2326.8000000000002</v>
      </c>
      <c r="M1161" s="42">
        <f t="shared" si="1078"/>
        <v>0</v>
      </c>
      <c r="N1161" s="42">
        <f t="shared" si="1079"/>
        <v>50434.899999999994</v>
      </c>
      <c r="O1161" s="48"/>
      <c r="P1161" s="48"/>
      <c r="Q1161" s="48"/>
      <c r="R1161" s="45">
        <f t="shared" si="1060"/>
        <v>2326.8000000000002</v>
      </c>
      <c r="S1161" s="45">
        <f t="shared" si="1061"/>
        <v>0</v>
      </c>
      <c r="T1161" s="45">
        <f t="shared" si="1062"/>
        <v>50434.899999999994</v>
      </c>
      <c r="U1161" s="48"/>
    </row>
    <row r="1162" spans="1:22" ht="47.25" hidden="1" x14ac:dyDescent="0.25">
      <c r="A1162" s="20" t="s">
        <v>235</v>
      </c>
      <c r="B1162" s="20"/>
      <c r="C1162" s="20"/>
      <c r="D1162" s="20"/>
      <c r="E1162" s="23" t="s">
        <v>613</v>
      </c>
      <c r="F1162" s="24">
        <f>F1163</f>
        <v>0</v>
      </c>
      <c r="G1162" s="24">
        <f t="shared" ref="G1162:U1164" si="1080">G1163</f>
        <v>1638.9</v>
      </c>
      <c r="H1162" s="24">
        <f t="shared" si="1080"/>
        <v>38298.5</v>
      </c>
      <c r="I1162" s="24">
        <f t="shared" si="1080"/>
        <v>0</v>
      </c>
      <c r="J1162" s="24">
        <f t="shared" si="1080"/>
        <v>0</v>
      </c>
      <c r="K1162" s="24">
        <f t="shared" si="1080"/>
        <v>0</v>
      </c>
      <c r="L1162" s="42">
        <f t="shared" si="1077"/>
        <v>0</v>
      </c>
      <c r="M1162" s="42">
        <f t="shared" si="1078"/>
        <v>1638.9</v>
      </c>
      <c r="N1162" s="42">
        <f t="shared" si="1079"/>
        <v>38298.5</v>
      </c>
      <c r="O1162" s="48">
        <f t="shared" si="1080"/>
        <v>0</v>
      </c>
      <c r="P1162" s="48">
        <f t="shared" si="1080"/>
        <v>0</v>
      </c>
      <c r="Q1162" s="48">
        <f t="shared" si="1080"/>
        <v>0</v>
      </c>
      <c r="R1162" s="45">
        <f t="shared" si="1060"/>
        <v>0</v>
      </c>
      <c r="S1162" s="45">
        <f t="shared" si="1061"/>
        <v>1638.9</v>
      </c>
      <c r="T1162" s="45">
        <f t="shared" si="1062"/>
        <v>38298.5</v>
      </c>
      <c r="U1162" s="48">
        <f t="shared" si="1080"/>
        <v>0</v>
      </c>
      <c r="V1162" s="5">
        <v>0</v>
      </c>
    </row>
    <row r="1163" spans="1:22" ht="47.25" hidden="1" x14ac:dyDescent="0.25">
      <c r="A1163" s="20" t="s">
        <v>235</v>
      </c>
      <c r="B1163" s="20" t="s">
        <v>14</v>
      </c>
      <c r="C1163" s="20"/>
      <c r="D1163" s="20"/>
      <c r="E1163" s="23" t="s">
        <v>740</v>
      </c>
      <c r="F1163" s="24">
        <f>F1164</f>
        <v>0</v>
      </c>
      <c r="G1163" s="24">
        <f t="shared" si="1080"/>
        <v>1638.9</v>
      </c>
      <c r="H1163" s="24">
        <f t="shared" si="1080"/>
        <v>38298.5</v>
      </c>
      <c r="I1163" s="24">
        <f t="shared" si="1080"/>
        <v>0</v>
      </c>
      <c r="J1163" s="24">
        <f t="shared" si="1080"/>
        <v>0</v>
      </c>
      <c r="K1163" s="24">
        <f t="shared" si="1080"/>
        <v>0</v>
      </c>
      <c r="L1163" s="42">
        <f t="shared" si="1077"/>
        <v>0</v>
      </c>
      <c r="M1163" s="42">
        <f t="shared" si="1078"/>
        <v>1638.9</v>
      </c>
      <c r="N1163" s="42">
        <f t="shared" si="1079"/>
        <v>38298.5</v>
      </c>
      <c r="O1163" s="48">
        <f t="shared" si="1080"/>
        <v>0</v>
      </c>
      <c r="P1163" s="48">
        <f t="shared" si="1080"/>
        <v>0</v>
      </c>
      <c r="Q1163" s="48">
        <f t="shared" si="1080"/>
        <v>0</v>
      </c>
      <c r="R1163" s="45">
        <f t="shared" si="1060"/>
        <v>0</v>
      </c>
      <c r="S1163" s="45">
        <f t="shared" si="1061"/>
        <v>1638.9</v>
      </c>
      <c r="T1163" s="45">
        <f t="shared" si="1062"/>
        <v>38298.5</v>
      </c>
      <c r="U1163" s="48">
        <f t="shared" si="1080"/>
        <v>0</v>
      </c>
      <c r="V1163" s="5">
        <v>0</v>
      </c>
    </row>
    <row r="1164" spans="1:22" hidden="1" x14ac:dyDescent="0.25">
      <c r="A1164" s="20" t="s">
        <v>235</v>
      </c>
      <c r="B1164" s="20" t="s">
        <v>330</v>
      </c>
      <c r="C1164" s="20"/>
      <c r="D1164" s="20"/>
      <c r="E1164" s="23" t="s">
        <v>741</v>
      </c>
      <c r="F1164" s="24">
        <f>F1165</f>
        <v>0</v>
      </c>
      <c r="G1164" s="24">
        <f t="shared" si="1080"/>
        <v>1638.9</v>
      </c>
      <c r="H1164" s="24">
        <f t="shared" si="1080"/>
        <v>38298.5</v>
      </c>
      <c r="I1164" s="24">
        <f t="shared" si="1080"/>
        <v>0</v>
      </c>
      <c r="J1164" s="24">
        <f t="shared" si="1080"/>
        <v>0</v>
      </c>
      <c r="K1164" s="24">
        <f t="shared" si="1080"/>
        <v>0</v>
      </c>
      <c r="L1164" s="42">
        <f t="shared" si="1077"/>
        <v>0</v>
      </c>
      <c r="M1164" s="42">
        <f t="shared" si="1078"/>
        <v>1638.9</v>
      </c>
      <c r="N1164" s="42">
        <f t="shared" si="1079"/>
        <v>38298.5</v>
      </c>
      <c r="O1164" s="48">
        <f t="shared" si="1080"/>
        <v>0</v>
      </c>
      <c r="P1164" s="48">
        <f t="shared" si="1080"/>
        <v>0</v>
      </c>
      <c r="Q1164" s="48">
        <f t="shared" si="1080"/>
        <v>0</v>
      </c>
      <c r="R1164" s="45">
        <f t="shared" si="1060"/>
        <v>0</v>
      </c>
      <c r="S1164" s="45">
        <f t="shared" si="1061"/>
        <v>1638.9</v>
      </c>
      <c r="T1164" s="45">
        <f t="shared" si="1062"/>
        <v>38298.5</v>
      </c>
      <c r="U1164" s="48">
        <f t="shared" si="1080"/>
        <v>0</v>
      </c>
      <c r="V1164" s="5">
        <v>0</v>
      </c>
    </row>
    <row r="1165" spans="1:22" hidden="1" x14ac:dyDescent="0.25">
      <c r="A1165" s="20" t="s">
        <v>235</v>
      </c>
      <c r="B1165" s="20">
        <v>410</v>
      </c>
      <c r="C1165" s="20" t="s">
        <v>58</v>
      </c>
      <c r="D1165" s="20" t="s">
        <v>73</v>
      </c>
      <c r="E1165" s="23" t="s">
        <v>765</v>
      </c>
      <c r="F1165" s="24">
        <v>0</v>
      </c>
      <c r="G1165" s="24">
        <v>1638.9</v>
      </c>
      <c r="H1165" s="24">
        <v>38298.5</v>
      </c>
      <c r="I1165" s="24"/>
      <c r="J1165" s="24"/>
      <c r="K1165" s="24"/>
      <c r="L1165" s="42">
        <f t="shared" si="1077"/>
        <v>0</v>
      </c>
      <c r="M1165" s="42">
        <f t="shared" si="1078"/>
        <v>1638.9</v>
      </c>
      <c r="N1165" s="42">
        <f t="shared" si="1079"/>
        <v>38298.5</v>
      </c>
      <c r="O1165" s="48"/>
      <c r="P1165" s="48"/>
      <c r="Q1165" s="48"/>
      <c r="R1165" s="45">
        <f t="shared" si="1060"/>
        <v>0</v>
      </c>
      <c r="S1165" s="45">
        <f t="shared" si="1061"/>
        <v>1638.9</v>
      </c>
      <c r="T1165" s="45">
        <f t="shared" si="1062"/>
        <v>38298.5</v>
      </c>
      <c r="U1165" s="48"/>
      <c r="V1165" s="5">
        <v>0</v>
      </c>
    </row>
    <row r="1166" spans="1:22" ht="47.25" hidden="1" x14ac:dyDescent="0.25">
      <c r="A1166" s="20" t="s">
        <v>236</v>
      </c>
      <c r="B1166" s="20"/>
      <c r="C1166" s="20"/>
      <c r="D1166" s="20"/>
      <c r="E1166" s="23" t="s">
        <v>614</v>
      </c>
      <c r="F1166" s="24">
        <f>F1167</f>
        <v>0</v>
      </c>
      <c r="G1166" s="24">
        <f t="shared" ref="G1166:U1168" si="1081">G1167</f>
        <v>9021.3000000000011</v>
      </c>
      <c r="H1166" s="24">
        <f t="shared" si="1081"/>
        <v>16711.899999999998</v>
      </c>
      <c r="I1166" s="24">
        <f t="shared" si="1081"/>
        <v>0</v>
      </c>
      <c r="J1166" s="24">
        <f t="shared" si="1081"/>
        <v>0</v>
      </c>
      <c r="K1166" s="24">
        <f t="shared" si="1081"/>
        <v>0</v>
      </c>
      <c r="L1166" s="42">
        <f t="shared" si="1077"/>
        <v>0</v>
      </c>
      <c r="M1166" s="42">
        <f t="shared" si="1078"/>
        <v>9021.3000000000011</v>
      </c>
      <c r="N1166" s="42">
        <f t="shared" si="1079"/>
        <v>16711.899999999998</v>
      </c>
      <c r="O1166" s="48">
        <f t="shared" si="1081"/>
        <v>0</v>
      </c>
      <c r="P1166" s="48">
        <f t="shared" si="1081"/>
        <v>0</v>
      </c>
      <c r="Q1166" s="48">
        <f t="shared" si="1081"/>
        <v>0</v>
      </c>
      <c r="R1166" s="45">
        <f t="shared" si="1060"/>
        <v>0</v>
      </c>
      <c r="S1166" s="45">
        <f t="shared" si="1061"/>
        <v>9021.3000000000011</v>
      </c>
      <c r="T1166" s="45">
        <f t="shared" si="1062"/>
        <v>16711.899999999998</v>
      </c>
      <c r="U1166" s="48">
        <f t="shared" si="1081"/>
        <v>0</v>
      </c>
      <c r="V1166" s="5">
        <v>0</v>
      </c>
    </row>
    <row r="1167" spans="1:22" ht="47.25" hidden="1" x14ac:dyDescent="0.25">
      <c r="A1167" s="20" t="s">
        <v>236</v>
      </c>
      <c r="B1167" s="20" t="s">
        <v>14</v>
      </c>
      <c r="C1167" s="20"/>
      <c r="D1167" s="20"/>
      <c r="E1167" s="23" t="s">
        <v>740</v>
      </c>
      <c r="F1167" s="24">
        <f>F1168</f>
        <v>0</v>
      </c>
      <c r="G1167" s="24">
        <f t="shared" si="1081"/>
        <v>9021.3000000000011</v>
      </c>
      <c r="H1167" s="24">
        <f t="shared" si="1081"/>
        <v>16711.899999999998</v>
      </c>
      <c r="I1167" s="24">
        <f t="shared" si="1081"/>
        <v>0</v>
      </c>
      <c r="J1167" s="24">
        <f t="shared" si="1081"/>
        <v>0</v>
      </c>
      <c r="K1167" s="24">
        <f t="shared" si="1081"/>
        <v>0</v>
      </c>
      <c r="L1167" s="42">
        <f t="shared" si="1077"/>
        <v>0</v>
      </c>
      <c r="M1167" s="42">
        <f t="shared" si="1078"/>
        <v>9021.3000000000011</v>
      </c>
      <c r="N1167" s="42">
        <f t="shared" si="1079"/>
        <v>16711.899999999998</v>
      </c>
      <c r="O1167" s="48">
        <f t="shared" si="1081"/>
        <v>0</v>
      </c>
      <c r="P1167" s="48">
        <f t="shared" si="1081"/>
        <v>0</v>
      </c>
      <c r="Q1167" s="48">
        <f t="shared" si="1081"/>
        <v>0</v>
      </c>
      <c r="R1167" s="45">
        <f t="shared" si="1060"/>
        <v>0</v>
      </c>
      <c r="S1167" s="45">
        <f t="shared" si="1061"/>
        <v>9021.3000000000011</v>
      </c>
      <c r="T1167" s="45">
        <f t="shared" si="1062"/>
        <v>16711.899999999998</v>
      </c>
      <c r="U1167" s="48">
        <f t="shared" si="1081"/>
        <v>0</v>
      </c>
      <c r="V1167" s="5">
        <v>0</v>
      </c>
    </row>
    <row r="1168" spans="1:22" hidden="1" x14ac:dyDescent="0.25">
      <c r="A1168" s="20" t="s">
        <v>236</v>
      </c>
      <c r="B1168" s="20" t="s">
        <v>330</v>
      </c>
      <c r="C1168" s="20"/>
      <c r="D1168" s="20"/>
      <c r="E1168" s="23" t="s">
        <v>741</v>
      </c>
      <c r="F1168" s="24">
        <f>F1169</f>
        <v>0</v>
      </c>
      <c r="G1168" s="24">
        <f t="shared" si="1081"/>
        <v>9021.3000000000011</v>
      </c>
      <c r="H1168" s="24">
        <f t="shared" si="1081"/>
        <v>16711.899999999998</v>
      </c>
      <c r="I1168" s="24">
        <f t="shared" si="1081"/>
        <v>0</v>
      </c>
      <c r="J1168" s="24">
        <f t="shared" si="1081"/>
        <v>0</v>
      </c>
      <c r="K1168" s="24">
        <f t="shared" si="1081"/>
        <v>0</v>
      </c>
      <c r="L1168" s="42">
        <f t="shared" si="1077"/>
        <v>0</v>
      </c>
      <c r="M1168" s="42">
        <f t="shared" si="1078"/>
        <v>9021.3000000000011</v>
      </c>
      <c r="N1168" s="42">
        <f t="shared" si="1079"/>
        <v>16711.899999999998</v>
      </c>
      <c r="O1168" s="48">
        <f t="shared" si="1081"/>
        <v>0</v>
      </c>
      <c r="P1168" s="48">
        <f t="shared" si="1081"/>
        <v>0</v>
      </c>
      <c r="Q1168" s="48">
        <f t="shared" si="1081"/>
        <v>0</v>
      </c>
      <c r="R1168" s="45">
        <f t="shared" si="1060"/>
        <v>0</v>
      </c>
      <c r="S1168" s="45">
        <f t="shared" si="1061"/>
        <v>9021.3000000000011</v>
      </c>
      <c r="T1168" s="45">
        <f t="shared" si="1062"/>
        <v>16711.899999999998</v>
      </c>
      <c r="U1168" s="48">
        <f t="shared" si="1081"/>
        <v>0</v>
      </c>
      <c r="V1168" s="5">
        <v>0</v>
      </c>
    </row>
    <row r="1169" spans="1:22" hidden="1" x14ac:dyDescent="0.25">
      <c r="A1169" s="20" t="s">
        <v>236</v>
      </c>
      <c r="B1169" s="20">
        <v>410</v>
      </c>
      <c r="C1169" s="20" t="s">
        <v>58</v>
      </c>
      <c r="D1169" s="20" t="s">
        <v>73</v>
      </c>
      <c r="E1169" s="23" t="s">
        <v>765</v>
      </c>
      <c r="F1169" s="24">
        <v>0</v>
      </c>
      <c r="G1169" s="24">
        <v>9021.3000000000011</v>
      </c>
      <c r="H1169" s="24">
        <v>16711.899999999998</v>
      </c>
      <c r="I1169" s="24"/>
      <c r="J1169" s="24"/>
      <c r="K1169" s="24"/>
      <c r="L1169" s="42">
        <f t="shared" si="1077"/>
        <v>0</v>
      </c>
      <c r="M1169" s="42">
        <f t="shared" si="1078"/>
        <v>9021.3000000000011</v>
      </c>
      <c r="N1169" s="42">
        <f t="shared" si="1079"/>
        <v>16711.899999999998</v>
      </c>
      <c r="O1169" s="48"/>
      <c r="P1169" s="48"/>
      <c r="Q1169" s="48"/>
      <c r="R1169" s="45">
        <f t="shared" si="1060"/>
        <v>0</v>
      </c>
      <c r="S1169" s="45">
        <f t="shared" si="1061"/>
        <v>9021.3000000000011</v>
      </c>
      <c r="T1169" s="45">
        <f t="shared" si="1062"/>
        <v>16711.899999999998</v>
      </c>
      <c r="U1169" s="48"/>
      <c r="V1169" s="5">
        <v>0</v>
      </c>
    </row>
    <row r="1170" spans="1:22" ht="94.5" x14ac:dyDescent="0.25">
      <c r="A1170" s="20" t="s">
        <v>861</v>
      </c>
      <c r="B1170" s="20"/>
      <c r="C1170" s="20"/>
      <c r="D1170" s="20"/>
      <c r="E1170" s="43" t="s">
        <v>880</v>
      </c>
      <c r="F1170" s="24"/>
      <c r="G1170" s="24"/>
      <c r="H1170" s="24"/>
      <c r="I1170" s="24"/>
      <c r="J1170" s="24"/>
      <c r="K1170" s="24"/>
      <c r="L1170" s="42">
        <f>L1171</f>
        <v>0</v>
      </c>
      <c r="M1170" s="42">
        <f t="shared" ref="M1170:U1172" si="1082">M1171</f>
        <v>0</v>
      </c>
      <c r="N1170" s="42">
        <f t="shared" si="1082"/>
        <v>0</v>
      </c>
      <c r="O1170" s="45">
        <f t="shared" si="1082"/>
        <v>5771.1</v>
      </c>
      <c r="P1170" s="45">
        <f t="shared" si="1082"/>
        <v>7275</v>
      </c>
      <c r="Q1170" s="45">
        <f t="shared" si="1082"/>
        <v>0</v>
      </c>
      <c r="R1170" s="45">
        <f t="shared" ref="R1170:R1173" si="1083">L1170+O1170</f>
        <v>5771.1</v>
      </c>
      <c r="S1170" s="45">
        <f t="shared" ref="S1170:S1173" si="1084">M1170+P1170</f>
        <v>7275</v>
      </c>
      <c r="T1170" s="45">
        <f t="shared" ref="T1170:T1173" si="1085">N1170+Q1170</f>
        <v>0</v>
      </c>
      <c r="U1170" s="45">
        <f t="shared" si="1082"/>
        <v>0</v>
      </c>
    </row>
    <row r="1171" spans="1:22" ht="31.5" x14ac:dyDescent="0.25">
      <c r="A1171" s="20" t="s">
        <v>861</v>
      </c>
      <c r="B1171" s="20" t="s">
        <v>6</v>
      </c>
      <c r="C1171" s="20"/>
      <c r="D1171" s="20"/>
      <c r="E1171" s="23" t="s">
        <v>733</v>
      </c>
      <c r="F1171" s="24"/>
      <c r="G1171" s="24"/>
      <c r="H1171" s="24"/>
      <c r="I1171" s="24"/>
      <c r="J1171" s="24"/>
      <c r="K1171" s="24"/>
      <c r="L1171" s="42">
        <f>L1172</f>
        <v>0</v>
      </c>
      <c r="M1171" s="42">
        <f t="shared" si="1082"/>
        <v>0</v>
      </c>
      <c r="N1171" s="42">
        <f t="shared" si="1082"/>
        <v>0</v>
      </c>
      <c r="O1171" s="45">
        <f t="shared" si="1082"/>
        <v>5771.1</v>
      </c>
      <c r="P1171" s="45">
        <f t="shared" si="1082"/>
        <v>7275</v>
      </c>
      <c r="Q1171" s="45">
        <f t="shared" si="1082"/>
        <v>0</v>
      </c>
      <c r="R1171" s="45">
        <f t="shared" si="1083"/>
        <v>5771.1</v>
      </c>
      <c r="S1171" s="45">
        <f t="shared" si="1084"/>
        <v>7275</v>
      </c>
      <c r="T1171" s="45">
        <f t="shared" si="1085"/>
        <v>0</v>
      </c>
      <c r="U1171" s="45">
        <f t="shared" si="1082"/>
        <v>0</v>
      </c>
    </row>
    <row r="1172" spans="1:22" ht="47.25" x14ac:dyDescent="0.25">
      <c r="A1172" s="20" t="s">
        <v>861</v>
      </c>
      <c r="B1172" s="20" t="s">
        <v>167</v>
      </c>
      <c r="C1172" s="20"/>
      <c r="D1172" s="20"/>
      <c r="E1172" s="23" t="s">
        <v>734</v>
      </c>
      <c r="F1172" s="24"/>
      <c r="G1172" s="24"/>
      <c r="H1172" s="24"/>
      <c r="I1172" s="24"/>
      <c r="J1172" s="24"/>
      <c r="K1172" s="24"/>
      <c r="L1172" s="42">
        <f>L1173</f>
        <v>0</v>
      </c>
      <c r="M1172" s="42">
        <f t="shared" si="1082"/>
        <v>0</v>
      </c>
      <c r="N1172" s="42">
        <f t="shared" si="1082"/>
        <v>0</v>
      </c>
      <c r="O1172" s="45">
        <f t="shared" si="1082"/>
        <v>5771.1</v>
      </c>
      <c r="P1172" s="45">
        <f t="shared" si="1082"/>
        <v>7275</v>
      </c>
      <c r="Q1172" s="45">
        <f t="shared" si="1082"/>
        <v>0</v>
      </c>
      <c r="R1172" s="45">
        <f t="shared" si="1083"/>
        <v>5771.1</v>
      </c>
      <c r="S1172" s="45">
        <f t="shared" si="1084"/>
        <v>7275</v>
      </c>
      <c r="T1172" s="45">
        <f t="shared" si="1085"/>
        <v>0</v>
      </c>
      <c r="U1172" s="45">
        <f t="shared" si="1082"/>
        <v>0</v>
      </c>
    </row>
    <row r="1173" spans="1:22" x14ac:dyDescent="0.25">
      <c r="A1173" s="20" t="s">
        <v>861</v>
      </c>
      <c r="B1173" s="20" t="s">
        <v>167</v>
      </c>
      <c r="C1173" s="20" t="s">
        <v>44</v>
      </c>
      <c r="D1173" s="20" t="s">
        <v>32</v>
      </c>
      <c r="E1173" s="23" t="s">
        <v>862</v>
      </c>
      <c r="F1173" s="24"/>
      <c r="G1173" s="24"/>
      <c r="H1173" s="24"/>
      <c r="I1173" s="24"/>
      <c r="J1173" s="24"/>
      <c r="K1173" s="24"/>
      <c r="L1173" s="42">
        <v>0</v>
      </c>
      <c r="M1173" s="42">
        <v>0</v>
      </c>
      <c r="N1173" s="42">
        <v>0</v>
      </c>
      <c r="O1173" s="45">
        <v>5771.1</v>
      </c>
      <c r="P1173" s="45">
        <v>7275</v>
      </c>
      <c r="Q1173" s="45"/>
      <c r="R1173" s="45">
        <f t="shared" si="1083"/>
        <v>5771.1</v>
      </c>
      <c r="S1173" s="45">
        <f t="shared" si="1084"/>
        <v>7275</v>
      </c>
      <c r="T1173" s="45">
        <f t="shared" si="1085"/>
        <v>0</v>
      </c>
      <c r="U1173" s="45"/>
    </row>
    <row r="1174" spans="1:22" ht="126" x14ac:dyDescent="0.25">
      <c r="A1174" s="20" t="s">
        <v>237</v>
      </c>
      <c r="B1174" s="20"/>
      <c r="C1174" s="20"/>
      <c r="D1174" s="20"/>
      <c r="E1174" s="23" t="s">
        <v>615</v>
      </c>
      <c r="F1174" s="24">
        <f>F1175</f>
        <v>6400</v>
      </c>
      <c r="G1174" s="24">
        <f t="shared" ref="G1174:U1176" si="1086">G1175</f>
        <v>6400</v>
      </c>
      <c r="H1174" s="24">
        <f t="shared" si="1086"/>
        <v>6400</v>
      </c>
      <c r="I1174" s="24">
        <f t="shared" si="1086"/>
        <v>0</v>
      </c>
      <c r="J1174" s="24">
        <f t="shared" si="1086"/>
        <v>0</v>
      </c>
      <c r="K1174" s="24">
        <f t="shared" si="1086"/>
        <v>0</v>
      </c>
      <c r="L1174" s="42">
        <f t="shared" si="1077"/>
        <v>6400</v>
      </c>
      <c r="M1174" s="42">
        <f t="shared" si="1078"/>
        <v>6400</v>
      </c>
      <c r="N1174" s="42">
        <f t="shared" si="1079"/>
        <v>6400</v>
      </c>
      <c r="O1174" s="48">
        <f t="shared" si="1086"/>
        <v>0</v>
      </c>
      <c r="P1174" s="48">
        <f t="shared" si="1086"/>
        <v>0</v>
      </c>
      <c r="Q1174" s="48">
        <f t="shared" si="1086"/>
        <v>0</v>
      </c>
      <c r="R1174" s="45">
        <f t="shared" si="1060"/>
        <v>6400</v>
      </c>
      <c r="S1174" s="45">
        <f t="shared" si="1061"/>
        <v>6400</v>
      </c>
      <c r="T1174" s="45">
        <f t="shared" si="1062"/>
        <v>6400</v>
      </c>
      <c r="U1174" s="48">
        <f t="shared" si="1086"/>
        <v>0</v>
      </c>
    </row>
    <row r="1175" spans="1:22" x14ac:dyDescent="0.25">
      <c r="A1175" s="20" t="s">
        <v>237</v>
      </c>
      <c r="B1175" s="20" t="s">
        <v>7</v>
      </c>
      <c r="C1175" s="20"/>
      <c r="D1175" s="20"/>
      <c r="E1175" s="23" t="s">
        <v>746</v>
      </c>
      <c r="F1175" s="24">
        <f>F1176</f>
        <v>6400</v>
      </c>
      <c r="G1175" s="24">
        <f t="shared" si="1086"/>
        <v>6400</v>
      </c>
      <c r="H1175" s="24">
        <f t="shared" si="1086"/>
        <v>6400</v>
      </c>
      <c r="I1175" s="24">
        <f t="shared" si="1086"/>
        <v>0</v>
      </c>
      <c r="J1175" s="24">
        <f t="shared" si="1086"/>
        <v>0</v>
      </c>
      <c r="K1175" s="24">
        <f t="shared" si="1086"/>
        <v>0</v>
      </c>
      <c r="L1175" s="42">
        <f t="shared" si="1077"/>
        <v>6400</v>
      </c>
      <c r="M1175" s="42">
        <f t="shared" si="1078"/>
        <v>6400</v>
      </c>
      <c r="N1175" s="42">
        <f t="shared" si="1079"/>
        <v>6400</v>
      </c>
      <c r="O1175" s="48">
        <f t="shared" si="1086"/>
        <v>0</v>
      </c>
      <c r="P1175" s="48">
        <f t="shared" si="1086"/>
        <v>0</v>
      </c>
      <c r="Q1175" s="48">
        <f t="shared" si="1086"/>
        <v>0</v>
      </c>
      <c r="R1175" s="45">
        <f t="shared" si="1060"/>
        <v>6400</v>
      </c>
      <c r="S1175" s="45">
        <f t="shared" si="1061"/>
        <v>6400</v>
      </c>
      <c r="T1175" s="45">
        <f t="shared" si="1062"/>
        <v>6400</v>
      </c>
      <c r="U1175" s="48">
        <f t="shared" si="1086"/>
        <v>0</v>
      </c>
    </row>
    <row r="1176" spans="1:22" ht="63" x14ac:dyDescent="0.25">
      <c r="A1176" s="20" t="s">
        <v>237</v>
      </c>
      <c r="B1176" s="20" t="s">
        <v>220</v>
      </c>
      <c r="C1176" s="20"/>
      <c r="D1176" s="20"/>
      <c r="E1176" s="23" t="s">
        <v>747</v>
      </c>
      <c r="F1176" s="24">
        <f>F1177</f>
        <v>6400</v>
      </c>
      <c r="G1176" s="24">
        <f t="shared" si="1086"/>
        <v>6400</v>
      </c>
      <c r="H1176" s="24">
        <f t="shared" si="1086"/>
        <v>6400</v>
      </c>
      <c r="I1176" s="24">
        <f t="shared" si="1086"/>
        <v>0</v>
      </c>
      <c r="J1176" s="24">
        <f t="shared" si="1086"/>
        <v>0</v>
      </c>
      <c r="K1176" s="24">
        <f t="shared" si="1086"/>
        <v>0</v>
      </c>
      <c r="L1176" s="42">
        <f t="shared" si="1077"/>
        <v>6400</v>
      </c>
      <c r="M1176" s="42">
        <f t="shared" si="1078"/>
        <v>6400</v>
      </c>
      <c r="N1176" s="42">
        <f t="shared" si="1079"/>
        <v>6400</v>
      </c>
      <c r="O1176" s="48">
        <f t="shared" si="1086"/>
        <v>0</v>
      </c>
      <c r="P1176" s="48">
        <f t="shared" si="1086"/>
        <v>0</v>
      </c>
      <c r="Q1176" s="48">
        <f t="shared" si="1086"/>
        <v>0</v>
      </c>
      <c r="R1176" s="45">
        <f t="shared" si="1060"/>
        <v>6400</v>
      </c>
      <c r="S1176" s="45">
        <f t="shared" si="1061"/>
        <v>6400</v>
      </c>
      <c r="T1176" s="45">
        <f t="shared" si="1062"/>
        <v>6400</v>
      </c>
      <c r="U1176" s="48">
        <f t="shared" si="1086"/>
        <v>0</v>
      </c>
    </row>
    <row r="1177" spans="1:22" x14ac:dyDescent="0.25">
      <c r="A1177" s="20" t="s">
        <v>237</v>
      </c>
      <c r="B1177" s="20" t="s">
        <v>220</v>
      </c>
      <c r="C1177" s="20" t="s">
        <v>58</v>
      </c>
      <c r="D1177" s="20" t="s">
        <v>73</v>
      </c>
      <c r="E1177" s="23" t="s">
        <v>765</v>
      </c>
      <c r="F1177" s="24">
        <v>6400</v>
      </c>
      <c r="G1177" s="24">
        <v>6400</v>
      </c>
      <c r="H1177" s="24">
        <v>6400</v>
      </c>
      <c r="I1177" s="24"/>
      <c r="J1177" s="24"/>
      <c r="K1177" s="24"/>
      <c r="L1177" s="42">
        <f t="shared" si="1077"/>
        <v>6400</v>
      </c>
      <c r="M1177" s="42">
        <f t="shared" si="1078"/>
        <v>6400</v>
      </c>
      <c r="N1177" s="42">
        <f t="shared" si="1079"/>
        <v>6400</v>
      </c>
      <c r="O1177" s="48"/>
      <c r="P1177" s="48"/>
      <c r="Q1177" s="48"/>
      <c r="R1177" s="45">
        <f t="shared" si="1060"/>
        <v>6400</v>
      </c>
      <c r="S1177" s="45">
        <f t="shared" si="1061"/>
        <v>6400</v>
      </c>
      <c r="T1177" s="45">
        <f t="shared" si="1062"/>
        <v>6400</v>
      </c>
      <c r="U1177" s="48"/>
    </row>
    <row r="1178" spans="1:22" s="28" customFormat="1" ht="47.25" x14ac:dyDescent="0.25">
      <c r="A1178" s="25" t="s">
        <v>212</v>
      </c>
      <c r="B1178" s="25"/>
      <c r="C1178" s="25"/>
      <c r="D1178" s="25"/>
      <c r="E1178" s="34" t="s">
        <v>815</v>
      </c>
      <c r="F1178" s="27">
        <f>F1179+F1183+F1187+F1191+F1195</f>
        <v>49635.200000000004</v>
      </c>
      <c r="G1178" s="27">
        <f t="shared" ref="G1178:K1178" si="1087">G1179+G1183+G1187+G1191+G1195</f>
        <v>30281.699999999997</v>
      </c>
      <c r="H1178" s="27">
        <f t="shared" si="1087"/>
        <v>30281.699999999997</v>
      </c>
      <c r="I1178" s="27">
        <f t="shared" si="1087"/>
        <v>0</v>
      </c>
      <c r="J1178" s="27">
        <f t="shared" si="1087"/>
        <v>0</v>
      </c>
      <c r="K1178" s="27">
        <f t="shared" si="1087"/>
        <v>0</v>
      </c>
      <c r="L1178" s="42">
        <f t="shared" si="1077"/>
        <v>49635.200000000004</v>
      </c>
      <c r="M1178" s="42">
        <f t="shared" si="1078"/>
        <v>30281.699999999997</v>
      </c>
      <c r="N1178" s="42">
        <f t="shared" si="1079"/>
        <v>30281.699999999997</v>
      </c>
      <c r="O1178" s="49">
        <f t="shared" ref="O1178:P1178" si="1088">O1179+O1183+O1187+O1191+O1195</f>
        <v>0</v>
      </c>
      <c r="P1178" s="49">
        <f t="shared" si="1088"/>
        <v>0</v>
      </c>
      <c r="Q1178" s="49">
        <f t="shared" ref="Q1178" si="1089">Q1179+Q1183+Q1187+Q1191+Q1195</f>
        <v>0</v>
      </c>
      <c r="R1178" s="55">
        <f t="shared" si="1060"/>
        <v>49635.200000000004</v>
      </c>
      <c r="S1178" s="45">
        <f t="shared" si="1061"/>
        <v>30281.699999999997</v>
      </c>
      <c r="T1178" s="45">
        <f t="shared" si="1062"/>
        <v>30281.699999999997</v>
      </c>
      <c r="U1178" s="49">
        <f t="shared" ref="U1178" si="1090">U1179+U1183+U1187+U1191+U1195</f>
        <v>0</v>
      </c>
    </row>
    <row r="1179" spans="1:22" ht="31.5" x14ac:dyDescent="0.25">
      <c r="A1179" s="20" t="s">
        <v>192</v>
      </c>
      <c r="B1179" s="20"/>
      <c r="C1179" s="20"/>
      <c r="D1179" s="20"/>
      <c r="E1179" s="23" t="s">
        <v>616</v>
      </c>
      <c r="F1179" s="24">
        <f>F1180</f>
        <v>24058.2</v>
      </c>
      <c r="G1179" s="24">
        <f t="shared" ref="G1179:U1181" si="1091">G1180</f>
        <v>21012.199999999997</v>
      </c>
      <c r="H1179" s="24">
        <f t="shared" si="1091"/>
        <v>20800.699999999997</v>
      </c>
      <c r="I1179" s="24">
        <f t="shared" si="1091"/>
        <v>0</v>
      </c>
      <c r="J1179" s="24">
        <f t="shared" si="1091"/>
        <v>0</v>
      </c>
      <c r="K1179" s="24">
        <f t="shared" si="1091"/>
        <v>0</v>
      </c>
      <c r="L1179" s="42">
        <f t="shared" si="1077"/>
        <v>24058.2</v>
      </c>
      <c r="M1179" s="42">
        <f t="shared" si="1078"/>
        <v>21012.199999999997</v>
      </c>
      <c r="N1179" s="42">
        <f t="shared" si="1079"/>
        <v>20800.699999999997</v>
      </c>
      <c r="O1179" s="48">
        <f t="shared" si="1091"/>
        <v>0</v>
      </c>
      <c r="P1179" s="48">
        <f t="shared" si="1091"/>
        <v>0</v>
      </c>
      <c r="Q1179" s="48">
        <f t="shared" si="1091"/>
        <v>0</v>
      </c>
      <c r="R1179" s="45">
        <f t="shared" si="1060"/>
        <v>24058.2</v>
      </c>
      <c r="S1179" s="45">
        <f t="shared" si="1061"/>
        <v>21012.199999999997</v>
      </c>
      <c r="T1179" s="45">
        <f t="shared" si="1062"/>
        <v>20800.699999999997</v>
      </c>
      <c r="U1179" s="48">
        <f t="shared" si="1091"/>
        <v>0</v>
      </c>
    </row>
    <row r="1180" spans="1:22" ht="31.5" x14ac:dyDescent="0.25">
      <c r="A1180" s="20" t="s">
        <v>192</v>
      </c>
      <c r="B1180" s="20" t="s">
        <v>6</v>
      </c>
      <c r="C1180" s="20"/>
      <c r="D1180" s="20"/>
      <c r="E1180" s="23" t="s">
        <v>733</v>
      </c>
      <c r="F1180" s="24">
        <f>F1181</f>
        <v>24058.2</v>
      </c>
      <c r="G1180" s="24">
        <f t="shared" si="1091"/>
        <v>21012.199999999997</v>
      </c>
      <c r="H1180" s="24">
        <f t="shared" si="1091"/>
        <v>20800.699999999997</v>
      </c>
      <c r="I1180" s="24">
        <f t="shared" si="1091"/>
        <v>0</v>
      </c>
      <c r="J1180" s="24">
        <f t="shared" si="1091"/>
        <v>0</v>
      </c>
      <c r="K1180" s="24">
        <f t="shared" si="1091"/>
        <v>0</v>
      </c>
      <c r="L1180" s="42">
        <f t="shared" si="1077"/>
        <v>24058.2</v>
      </c>
      <c r="M1180" s="42">
        <f t="shared" si="1078"/>
        <v>21012.199999999997</v>
      </c>
      <c r="N1180" s="42">
        <f t="shared" si="1079"/>
        <v>20800.699999999997</v>
      </c>
      <c r="O1180" s="48">
        <f t="shared" si="1091"/>
        <v>0</v>
      </c>
      <c r="P1180" s="48">
        <f t="shared" si="1091"/>
        <v>0</v>
      </c>
      <c r="Q1180" s="48">
        <f t="shared" si="1091"/>
        <v>0</v>
      </c>
      <c r="R1180" s="45">
        <f t="shared" si="1060"/>
        <v>24058.2</v>
      </c>
      <c r="S1180" s="45">
        <f t="shared" si="1061"/>
        <v>21012.199999999997</v>
      </c>
      <c r="T1180" s="45">
        <f t="shared" si="1062"/>
        <v>20800.699999999997</v>
      </c>
      <c r="U1180" s="48">
        <f t="shared" si="1091"/>
        <v>0</v>
      </c>
    </row>
    <row r="1181" spans="1:22" ht="47.25" x14ac:dyDescent="0.25">
      <c r="A1181" s="20" t="s">
        <v>192</v>
      </c>
      <c r="B1181" s="20" t="s">
        <v>167</v>
      </c>
      <c r="C1181" s="20"/>
      <c r="D1181" s="20"/>
      <c r="E1181" s="23" t="s">
        <v>734</v>
      </c>
      <c r="F1181" s="24">
        <f>F1182</f>
        <v>24058.2</v>
      </c>
      <c r="G1181" s="24">
        <f t="shared" si="1091"/>
        <v>21012.199999999997</v>
      </c>
      <c r="H1181" s="24">
        <f t="shared" si="1091"/>
        <v>20800.699999999997</v>
      </c>
      <c r="I1181" s="24">
        <f t="shared" si="1091"/>
        <v>0</v>
      </c>
      <c r="J1181" s="24">
        <f t="shared" si="1091"/>
        <v>0</v>
      </c>
      <c r="K1181" s="24">
        <f t="shared" si="1091"/>
        <v>0</v>
      </c>
      <c r="L1181" s="42">
        <f t="shared" si="1077"/>
        <v>24058.2</v>
      </c>
      <c r="M1181" s="42">
        <f t="shared" si="1078"/>
        <v>21012.199999999997</v>
      </c>
      <c r="N1181" s="42">
        <f t="shared" si="1079"/>
        <v>20800.699999999997</v>
      </c>
      <c r="O1181" s="48">
        <f t="shared" si="1091"/>
        <v>0</v>
      </c>
      <c r="P1181" s="48">
        <f t="shared" si="1091"/>
        <v>0</v>
      </c>
      <c r="Q1181" s="48">
        <f t="shared" si="1091"/>
        <v>0</v>
      </c>
      <c r="R1181" s="45">
        <f t="shared" si="1060"/>
        <v>24058.2</v>
      </c>
      <c r="S1181" s="45">
        <f t="shared" si="1061"/>
        <v>21012.199999999997</v>
      </c>
      <c r="T1181" s="45">
        <f t="shared" si="1062"/>
        <v>20800.699999999997</v>
      </c>
      <c r="U1181" s="48">
        <f t="shared" si="1091"/>
        <v>0</v>
      </c>
    </row>
    <row r="1182" spans="1:22" x14ac:dyDescent="0.25">
      <c r="A1182" s="20" t="s">
        <v>192</v>
      </c>
      <c r="B1182" s="20">
        <v>240</v>
      </c>
      <c r="C1182" s="20" t="s">
        <v>58</v>
      </c>
      <c r="D1182" s="20" t="s">
        <v>57</v>
      </c>
      <c r="E1182" s="23" t="s">
        <v>766</v>
      </c>
      <c r="F1182" s="24">
        <v>24058.2</v>
      </c>
      <c r="G1182" s="24">
        <v>21012.199999999997</v>
      </c>
      <c r="H1182" s="24">
        <v>20800.699999999997</v>
      </c>
      <c r="I1182" s="24"/>
      <c r="J1182" s="24"/>
      <c r="K1182" s="24"/>
      <c r="L1182" s="42">
        <f t="shared" si="1077"/>
        <v>24058.2</v>
      </c>
      <c r="M1182" s="42">
        <f t="shared" si="1078"/>
        <v>21012.199999999997</v>
      </c>
      <c r="N1182" s="42">
        <f t="shared" si="1079"/>
        <v>20800.699999999997</v>
      </c>
      <c r="O1182" s="48"/>
      <c r="P1182" s="48"/>
      <c r="Q1182" s="48"/>
      <c r="R1182" s="45">
        <f t="shared" si="1060"/>
        <v>24058.2</v>
      </c>
      <c r="S1182" s="45">
        <f t="shared" si="1061"/>
        <v>21012.199999999997</v>
      </c>
      <c r="T1182" s="45">
        <f t="shared" si="1062"/>
        <v>20800.699999999997</v>
      </c>
      <c r="U1182" s="48"/>
    </row>
    <row r="1183" spans="1:22" ht="31.5" x14ac:dyDescent="0.25">
      <c r="A1183" s="20" t="s">
        <v>219</v>
      </c>
      <c r="B1183" s="20"/>
      <c r="C1183" s="20"/>
      <c r="D1183" s="20"/>
      <c r="E1183" s="23" t="s">
        <v>617</v>
      </c>
      <c r="F1183" s="24">
        <f>F1184</f>
        <v>18300.2</v>
      </c>
      <c r="G1183" s="24">
        <f t="shared" ref="G1183:U1185" si="1092">G1184</f>
        <v>0</v>
      </c>
      <c r="H1183" s="24">
        <f t="shared" si="1092"/>
        <v>0</v>
      </c>
      <c r="I1183" s="24">
        <f t="shared" si="1092"/>
        <v>0</v>
      </c>
      <c r="J1183" s="24">
        <f t="shared" si="1092"/>
        <v>0</v>
      </c>
      <c r="K1183" s="24">
        <f t="shared" si="1092"/>
        <v>0</v>
      </c>
      <c r="L1183" s="42">
        <f t="shared" si="1077"/>
        <v>18300.2</v>
      </c>
      <c r="M1183" s="42">
        <f t="shared" si="1078"/>
        <v>0</v>
      </c>
      <c r="N1183" s="42">
        <f t="shared" si="1079"/>
        <v>0</v>
      </c>
      <c r="O1183" s="48">
        <f t="shared" si="1092"/>
        <v>0</v>
      </c>
      <c r="P1183" s="48">
        <f t="shared" si="1092"/>
        <v>0</v>
      </c>
      <c r="Q1183" s="48">
        <f t="shared" si="1092"/>
        <v>0</v>
      </c>
      <c r="R1183" s="45">
        <f t="shared" si="1060"/>
        <v>18300.2</v>
      </c>
      <c r="S1183" s="45">
        <f t="shared" si="1061"/>
        <v>0</v>
      </c>
      <c r="T1183" s="45">
        <f t="shared" si="1062"/>
        <v>0</v>
      </c>
      <c r="U1183" s="48">
        <f t="shared" si="1092"/>
        <v>0</v>
      </c>
    </row>
    <row r="1184" spans="1:22" ht="31.5" x14ac:dyDescent="0.25">
      <c r="A1184" s="20" t="s">
        <v>219</v>
      </c>
      <c r="B1184" s="20" t="s">
        <v>6</v>
      </c>
      <c r="C1184" s="20"/>
      <c r="D1184" s="20"/>
      <c r="E1184" s="23" t="s">
        <v>733</v>
      </c>
      <c r="F1184" s="24">
        <f>F1185</f>
        <v>18300.2</v>
      </c>
      <c r="G1184" s="24">
        <f t="shared" si="1092"/>
        <v>0</v>
      </c>
      <c r="H1184" s="24">
        <f t="shared" si="1092"/>
        <v>0</v>
      </c>
      <c r="I1184" s="24">
        <f t="shared" si="1092"/>
        <v>0</v>
      </c>
      <c r="J1184" s="24">
        <f t="shared" si="1092"/>
        <v>0</v>
      </c>
      <c r="K1184" s="24">
        <f t="shared" si="1092"/>
        <v>0</v>
      </c>
      <c r="L1184" s="42">
        <f t="shared" si="1077"/>
        <v>18300.2</v>
      </c>
      <c r="M1184" s="42">
        <f t="shared" si="1078"/>
        <v>0</v>
      </c>
      <c r="N1184" s="42">
        <f t="shared" si="1079"/>
        <v>0</v>
      </c>
      <c r="O1184" s="48">
        <f t="shared" si="1092"/>
        <v>0</v>
      </c>
      <c r="P1184" s="48">
        <f t="shared" si="1092"/>
        <v>0</v>
      </c>
      <c r="Q1184" s="48">
        <f t="shared" si="1092"/>
        <v>0</v>
      </c>
      <c r="R1184" s="45">
        <f t="shared" si="1060"/>
        <v>18300.2</v>
      </c>
      <c r="S1184" s="45">
        <f t="shared" si="1061"/>
        <v>0</v>
      </c>
      <c r="T1184" s="45">
        <f t="shared" si="1062"/>
        <v>0</v>
      </c>
      <c r="U1184" s="48">
        <f t="shared" si="1092"/>
        <v>0</v>
      </c>
    </row>
    <row r="1185" spans="1:21" ht="47.25" x14ac:dyDescent="0.25">
      <c r="A1185" s="20" t="s">
        <v>219</v>
      </c>
      <c r="B1185" s="20" t="s">
        <v>167</v>
      </c>
      <c r="C1185" s="20"/>
      <c r="D1185" s="20"/>
      <c r="E1185" s="23" t="s">
        <v>734</v>
      </c>
      <c r="F1185" s="24">
        <f>F1186</f>
        <v>18300.2</v>
      </c>
      <c r="G1185" s="24">
        <f t="shared" si="1092"/>
        <v>0</v>
      </c>
      <c r="H1185" s="24">
        <f t="shared" si="1092"/>
        <v>0</v>
      </c>
      <c r="I1185" s="24">
        <f t="shared" si="1092"/>
        <v>0</v>
      </c>
      <c r="J1185" s="24">
        <f t="shared" si="1092"/>
        <v>0</v>
      </c>
      <c r="K1185" s="24">
        <f t="shared" si="1092"/>
        <v>0</v>
      </c>
      <c r="L1185" s="42">
        <f t="shared" si="1077"/>
        <v>18300.2</v>
      </c>
      <c r="M1185" s="42">
        <f t="shared" si="1078"/>
        <v>0</v>
      </c>
      <c r="N1185" s="42">
        <f t="shared" si="1079"/>
        <v>0</v>
      </c>
      <c r="O1185" s="48">
        <f t="shared" si="1092"/>
        <v>0</v>
      </c>
      <c r="P1185" s="48">
        <f t="shared" si="1092"/>
        <v>0</v>
      </c>
      <c r="Q1185" s="48">
        <f t="shared" si="1092"/>
        <v>0</v>
      </c>
      <c r="R1185" s="45">
        <f t="shared" si="1060"/>
        <v>18300.2</v>
      </c>
      <c r="S1185" s="45">
        <f t="shared" si="1061"/>
        <v>0</v>
      </c>
      <c r="T1185" s="45">
        <f t="shared" si="1062"/>
        <v>0</v>
      </c>
      <c r="U1185" s="48">
        <f t="shared" si="1092"/>
        <v>0</v>
      </c>
    </row>
    <row r="1186" spans="1:21" x14ac:dyDescent="0.25">
      <c r="A1186" s="20" t="s">
        <v>219</v>
      </c>
      <c r="B1186" s="20">
        <v>240</v>
      </c>
      <c r="C1186" s="20" t="s">
        <v>58</v>
      </c>
      <c r="D1186" s="20" t="s">
        <v>57</v>
      </c>
      <c r="E1186" s="23" t="s">
        <v>766</v>
      </c>
      <c r="F1186" s="24">
        <v>18300.2</v>
      </c>
      <c r="G1186" s="24">
        <v>0</v>
      </c>
      <c r="H1186" s="24">
        <v>0</v>
      </c>
      <c r="I1186" s="24"/>
      <c r="J1186" s="24"/>
      <c r="K1186" s="24"/>
      <c r="L1186" s="42">
        <f t="shared" si="1077"/>
        <v>18300.2</v>
      </c>
      <c r="M1186" s="42">
        <f t="shared" si="1078"/>
        <v>0</v>
      </c>
      <c r="N1186" s="42">
        <f t="shared" si="1079"/>
        <v>0</v>
      </c>
      <c r="O1186" s="48"/>
      <c r="P1186" s="48"/>
      <c r="Q1186" s="48"/>
      <c r="R1186" s="45">
        <f t="shared" si="1060"/>
        <v>18300.2</v>
      </c>
      <c r="S1186" s="45">
        <f t="shared" si="1061"/>
        <v>0</v>
      </c>
      <c r="T1186" s="45">
        <f t="shared" si="1062"/>
        <v>0</v>
      </c>
      <c r="U1186" s="48"/>
    </row>
    <row r="1187" spans="1:21" ht="31.5" x14ac:dyDescent="0.25">
      <c r="A1187" s="20" t="s">
        <v>241</v>
      </c>
      <c r="B1187" s="20"/>
      <c r="C1187" s="20"/>
      <c r="D1187" s="20"/>
      <c r="E1187" s="30" t="s">
        <v>803</v>
      </c>
      <c r="F1187" s="24">
        <f>F1188</f>
        <v>1526.8</v>
      </c>
      <c r="G1187" s="24">
        <f t="shared" ref="G1187:U1189" si="1093">G1188</f>
        <v>1526.8</v>
      </c>
      <c r="H1187" s="24">
        <f t="shared" si="1093"/>
        <v>1526.8</v>
      </c>
      <c r="I1187" s="24">
        <f t="shared" si="1093"/>
        <v>0</v>
      </c>
      <c r="J1187" s="24">
        <f t="shared" si="1093"/>
        <v>0</v>
      </c>
      <c r="K1187" s="24">
        <f t="shared" si="1093"/>
        <v>0</v>
      </c>
      <c r="L1187" s="42">
        <f t="shared" si="1077"/>
        <v>1526.8</v>
      </c>
      <c r="M1187" s="42">
        <f t="shared" si="1078"/>
        <v>1526.8</v>
      </c>
      <c r="N1187" s="42">
        <f t="shared" si="1079"/>
        <v>1526.8</v>
      </c>
      <c r="O1187" s="48">
        <f t="shared" si="1093"/>
        <v>0</v>
      </c>
      <c r="P1187" s="48">
        <f t="shared" si="1093"/>
        <v>0</v>
      </c>
      <c r="Q1187" s="48">
        <f t="shared" si="1093"/>
        <v>0</v>
      </c>
      <c r="R1187" s="45">
        <f t="shared" si="1060"/>
        <v>1526.8</v>
      </c>
      <c r="S1187" s="45">
        <f t="shared" si="1061"/>
        <v>1526.8</v>
      </c>
      <c r="T1187" s="45">
        <f t="shared" si="1062"/>
        <v>1526.8</v>
      </c>
      <c r="U1187" s="48">
        <f t="shared" si="1093"/>
        <v>0</v>
      </c>
    </row>
    <row r="1188" spans="1:21" x14ac:dyDescent="0.25">
      <c r="A1188" s="20" t="s">
        <v>241</v>
      </c>
      <c r="B1188" s="20" t="s">
        <v>7</v>
      </c>
      <c r="C1188" s="20"/>
      <c r="D1188" s="20"/>
      <c r="E1188" s="23" t="s">
        <v>746</v>
      </c>
      <c r="F1188" s="24">
        <f>F1189</f>
        <v>1526.8</v>
      </c>
      <c r="G1188" s="24">
        <f t="shared" si="1093"/>
        <v>1526.8</v>
      </c>
      <c r="H1188" s="24">
        <f t="shared" si="1093"/>
        <v>1526.8</v>
      </c>
      <c r="I1188" s="24">
        <f t="shared" si="1093"/>
        <v>0</v>
      </c>
      <c r="J1188" s="24">
        <f t="shared" si="1093"/>
        <v>0</v>
      </c>
      <c r="K1188" s="24">
        <f t="shared" si="1093"/>
        <v>0</v>
      </c>
      <c r="L1188" s="42">
        <f t="shared" si="1077"/>
        <v>1526.8</v>
      </c>
      <c r="M1188" s="42">
        <f t="shared" si="1078"/>
        <v>1526.8</v>
      </c>
      <c r="N1188" s="42">
        <f t="shared" si="1079"/>
        <v>1526.8</v>
      </c>
      <c r="O1188" s="48">
        <f t="shared" si="1093"/>
        <v>0</v>
      </c>
      <c r="P1188" s="48">
        <f t="shared" si="1093"/>
        <v>0</v>
      </c>
      <c r="Q1188" s="48">
        <f t="shared" si="1093"/>
        <v>0</v>
      </c>
      <c r="R1188" s="45">
        <f t="shared" ref="R1188:R1251" si="1094">L1188+O1188</f>
        <v>1526.8</v>
      </c>
      <c r="S1188" s="45">
        <f t="shared" ref="S1188:S1251" si="1095">M1188+P1188</f>
        <v>1526.8</v>
      </c>
      <c r="T1188" s="45">
        <f t="shared" ref="T1188:T1251" si="1096">N1188+Q1188</f>
        <v>1526.8</v>
      </c>
      <c r="U1188" s="48">
        <f t="shared" si="1093"/>
        <v>0</v>
      </c>
    </row>
    <row r="1189" spans="1:21" x14ac:dyDescent="0.25">
      <c r="A1189" s="20" t="s">
        <v>241</v>
      </c>
      <c r="B1189" s="20" t="s">
        <v>215</v>
      </c>
      <c r="C1189" s="20"/>
      <c r="D1189" s="20"/>
      <c r="E1189" s="23" t="s">
        <v>749</v>
      </c>
      <c r="F1189" s="24">
        <f>F1190</f>
        <v>1526.8</v>
      </c>
      <c r="G1189" s="24">
        <f t="shared" si="1093"/>
        <v>1526.8</v>
      </c>
      <c r="H1189" s="24">
        <f t="shared" si="1093"/>
        <v>1526.8</v>
      </c>
      <c r="I1189" s="24">
        <f t="shared" si="1093"/>
        <v>0</v>
      </c>
      <c r="J1189" s="24">
        <f t="shared" si="1093"/>
        <v>0</v>
      </c>
      <c r="K1189" s="24">
        <f t="shared" si="1093"/>
        <v>0</v>
      </c>
      <c r="L1189" s="42">
        <f t="shared" si="1077"/>
        <v>1526.8</v>
      </c>
      <c r="M1189" s="42">
        <f t="shared" si="1078"/>
        <v>1526.8</v>
      </c>
      <c r="N1189" s="42">
        <f t="shared" si="1079"/>
        <v>1526.8</v>
      </c>
      <c r="O1189" s="48">
        <f t="shared" si="1093"/>
        <v>0</v>
      </c>
      <c r="P1189" s="48">
        <f t="shared" si="1093"/>
        <v>0</v>
      </c>
      <c r="Q1189" s="48">
        <f t="shared" si="1093"/>
        <v>0</v>
      </c>
      <c r="R1189" s="45">
        <f t="shared" si="1094"/>
        <v>1526.8</v>
      </c>
      <c r="S1189" s="45">
        <f t="shared" si="1095"/>
        <v>1526.8</v>
      </c>
      <c r="T1189" s="45">
        <f t="shared" si="1096"/>
        <v>1526.8</v>
      </c>
      <c r="U1189" s="48">
        <f t="shared" si="1093"/>
        <v>0</v>
      </c>
    </row>
    <row r="1190" spans="1:21" x14ac:dyDescent="0.25">
      <c r="A1190" s="20" t="s">
        <v>241</v>
      </c>
      <c r="B1190" s="20">
        <v>850</v>
      </c>
      <c r="C1190" s="20" t="s">
        <v>58</v>
      </c>
      <c r="D1190" s="20" t="s">
        <v>57</v>
      </c>
      <c r="E1190" s="23" t="s">
        <v>766</v>
      </c>
      <c r="F1190" s="24">
        <v>1526.8</v>
      </c>
      <c r="G1190" s="24">
        <v>1526.8</v>
      </c>
      <c r="H1190" s="24">
        <v>1526.8</v>
      </c>
      <c r="I1190" s="24"/>
      <c r="J1190" s="24"/>
      <c r="K1190" s="24"/>
      <c r="L1190" s="42">
        <f t="shared" si="1077"/>
        <v>1526.8</v>
      </c>
      <c r="M1190" s="42">
        <f t="shared" si="1078"/>
        <v>1526.8</v>
      </c>
      <c r="N1190" s="42">
        <f t="shared" si="1079"/>
        <v>1526.8</v>
      </c>
      <c r="O1190" s="48"/>
      <c r="P1190" s="48"/>
      <c r="Q1190" s="48"/>
      <c r="R1190" s="45">
        <f t="shared" si="1094"/>
        <v>1526.8</v>
      </c>
      <c r="S1190" s="45">
        <f t="shared" si="1095"/>
        <v>1526.8</v>
      </c>
      <c r="T1190" s="45">
        <f t="shared" si="1096"/>
        <v>1526.8</v>
      </c>
      <c r="U1190" s="48"/>
    </row>
    <row r="1191" spans="1:21" ht="63" x14ac:dyDescent="0.25">
      <c r="A1191" s="20" t="s">
        <v>351</v>
      </c>
      <c r="B1191" s="20"/>
      <c r="C1191" s="20"/>
      <c r="D1191" s="20"/>
      <c r="E1191" s="23" t="s">
        <v>618</v>
      </c>
      <c r="F1191" s="24">
        <f>F1192</f>
        <v>1750</v>
      </c>
      <c r="G1191" s="24">
        <f t="shared" ref="G1191:U1193" si="1097">G1192</f>
        <v>2742.7</v>
      </c>
      <c r="H1191" s="24">
        <f t="shared" si="1097"/>
        <v>1954.2</v>
      </c>
      <c r="I1191" s="24">
        <f t="shared" si="1097"/>
        <v>0</v>
      </c>
      <c r="J1191" s="24">
        <f t="shared" si="1097"/>
        <v>0</v>
      </c>
      <c r="K1191" s="24">
        <f t="shared" si="1097"/>
        <v>0</v>
      </c>
      <c r="L1191" s="42">
        <f t="shared" si="1077"/>
        <v>1750</v>
      </c>
      <c r="M1191" s="42">
        <f t="shared" si="1078"/>
        <v>2742.7</v>
      </c>
      <c r="N1191" s="42">
        <f t="shared" si="1079"/>
        <v>1954.2</v>
      </c>
      <c r="O1191" s="48">
        <f t="shared" si="1097"/>
        <v>0</v>
      </c>
      <c r="P1191" s="48">
        <f t="shared" si="1097"/>
        <v>0</v>
      </c>
      <c r="Q1191" s="48">
        <f t="shared" si="1097"/>
        <v>0</v>
      </c>
      <c r="R1191" s="45">
        <f t="shared" si="1094"/>
        <v>1750</v>
      </c>
      <c r="S1191" s="45">
        <f t="shared" si="1095"/>
        <v>2742.7</v>
      </c>
      <c r="T1191" s="45">
        <f t="shared" si="1096"/>
        <v>1954.2</v>
      </c>
      <c r="U1191" s="48">
        <f t="shared" si="1097"/>
        <v>0</v>
      </c>
    </row>
    <row r="1192" spans="1:21" ht="31.5" x14ac:dyDescent="0.25">
      <c r="A1192" s="20" t="s">
        <v>351</v>
      </c>
      <c r="B1192" s="20" t="s">
        <v>6</v>
      </c>
      <c r="C1192" s="20"/>
      <c r="D1192" s="20"/>
      <c r="E1192" s="23" t="s">
        <v>733</v>
      </c>
      <c r="F1192" s="24">
        <f>F1193</f>
        <v>1750</v>
      </c>
      <c r="G1192" s="24">
        <f t="shared" si="1097"/>
        <v>2742.7</v>
      </c>
      <c r="H1192" s="24">
        <f t="shared" si="1097"/>
        <v>1954.2</v>
      </c>
      <c r="I1192" s="24">
        <f t="shared" si="1097"/>
        <v>0</v>
      </c>
      <c r="J1192" s="24">
        <f t="shared" si="1097"/>
        <v>0</v>
      </c>
      <c r="K1192" s="24">
        <f t="shared" si="1097"/>
        <v>0</v>
      </c>
      <c r="L1192" s="42">
        <f t="shared" si="1077"/>
        <v>1750</v>
      </c>
      <c r="M1192" s="42">
        <f t="shared" si="1078"/>
        <v>2742.7</v>
      </c>
      <c r="N1192" s="42">
        <f t="shared" si="1079"/>
        <v>1954.2</v>
      </c>
      <c r="O1192" s="48">
        <f t="shared" si="1097"/>
        <v>0</v>
      </c>
      <c r="P1192" s="48">
        <f t="shared" si="1097"/>
        <v>0</v>
      </c>
      <c r="Q1192" s="48">
        <f t="shared" si="1097"/>
        <v>0</v>
      </c>
      <c r="R1192" s="45">
        <f t="shared" si="1094"/>
        <v>1750</v>
      </c>
      <c r="S1192" s="45">
        <f t="shared" si="1095"/>
        <v>2742.7</v>
      </c>
      <c r="T1192" s="45">
        <f t="shared" si="1096"/>
        <v>1954.2</v>
      </c>
      <c r="U1192" s="48">
        <f t="shared" si="1097"/>
        <v>0</v>
      </c>
    </row>
    <row r="1193" spans="1:21" ht="47.25" x14ac:dyDescent="0.25">
      <c r="A1193" s="20" t="s">
        <v>351</v>
      </c>
      <c r="B1193" s="20" t="s">
        <v>167</v>
      </c>
      <c r="C1193" s="20"/>
      <c r="D1193" s="20"/>
      <c r="E1193" s="23" t="s">
        <v>734</v>
      </c>
      <c r="F1193" s="24">
        <f>F1194</f>
        <v>1750</v>
      </c>
      <c r="G1193" s="24">
        <f t="shared" si="1097"/>
        <v>2742.7</v>
      </c>
      <c r="H1193" s="24">
        <f t="shared" si="1097"/>
        <v>1954.2</v>
      </c>
      <c r="I1193" s="24">
        <f t="shared" si="1097"/>
        <v>0</v>
      </c>
      <c r="J1193" s="24">
        <f t="shared" si="1097"/>
        <v>0</v>
      </c>
      <c r="K1193" s="24">
        <f t="shared" si="1097"/>
        <v>0</v>
      </c>
      <c r="L1193" s="42">
        <f t="shared" si="1077"/>
        <v>1750</v>
      </c>
      <c r="M1193" s="42">
        <f t="shared" si="1078"/>
        <v>2742.7</v>
      </c>
      <c r="N1193" s="42">
        <f t="shared" si="1079"/>
        <v>1954.2</v>
      </c>
      <c r="O1193" s="48">
        <f t="shared" si="1097"/>
        <v>0</v>
      </c>
      <c r="P1193" s="48">
        <f t="shared" si="1097"/>
        <v>0</v>
      </c>
      <c r="Q1193" s="48">
        <f t="shared" si="1097"/>
        <v>0</v>
      </c>
      <c r="R1193" s="45">
        <f t="shared" si="1094"/>
        <v>1750</v>
      </c>
      <c r="S1193" s="45">
        <f t="shared" si="1095"/>
        <v>2742.7</v>
      </c>
      <c r="T1193" s="45">
        <f t="shared" si="1096"/>
        <v>1954.2</v>
      </c>
      <c r="U1193" s="48">
        <f t="shared" si="1097"/>
        <v>0</v>
      </c>
    </row>
    <row r="1194" spans="1:21" x14ac:dyDescent="0.25">
      <c r="A1194" s="20" t="s">
        <v>351</v>
      </c>
      <c r="B1194" s="20">
        <v>240</v>
      </c>
      <c r="C1194" s="20" t="s">
        <v>58</v>
      </c>
      <c r="D1194" s="20" t="s">
        <v>57</v>
      </c>
      <c r="E1194" s="23" t="s">
        <v>766</v>
      </c>
      <c r="F1194" s="24">
        <v>1750</v>
      </c>
      <c r="G1194" s="24">
        <v>2742.7</v>
      </c>
      <c r="H1194" s="24">
        <v>1954.2</v>
      </c>
      <c r="I1194" s="24"/>
      <c r="J1194" s="24"/>
      <c r="K1194" s="24"/>
      <c r="L1194" s="42">
        <f t="shared" si="1077"/>
        <v>1750</v>
      </c>
      <c r="M1194" s="42">
        <f t="shared" si="1078"/>
        <v>2742.7</v>
      </c>
      <c r="N1194" s="42">
        <f t="shared" si="1079"/>
        <v>1954.2</v>
      </c>
      <c r="O1194" s="48"/>
      <c r="P1194" s="48"/>
      <c r="Q1194" s="48"/>
      <c r="R1194" s="45">
        <f t="shared" si="1094"/>
        <v>1750</v>
      </c>
      <c r="S1194" s="45">
        <f t="shared" si="1095"/>
        <v>2742.7</v>
      </c>
      <c r="T1194" s="45">
        <f t="shared" si="1096"/>
        <v>1954.2</v>
      </c>
      <c r="U1194" s="48"/>
    </row>
    <row r="1195" spans="1:21" ht="31.5" x14ac:dyDescent="0.25">
      <c r="A1195" s="20" t="s">
        <v>242</v>
      </c>
      <c r="B1195" s="20"/>
      <c r="C1195" s="20"/>
      <c r="D1195" s="20"/>
      <c r="E1195" s="23" t="s">
        <v>619</v>
      </c>
      <c r="F1195" s="24">
        <f>F1196</f>
        <v>4000</v>
      </c>
      <c r="G1195" s="24">
        <f t="shared" ref="G1195:U1197" si="1098">G1196</f>
        <v>5000</v>
      </c>
      <c r="H1195" s="24">
        <f t="shared" si="1098"/>
        <v>6000</v>
      </c>
      <c r="I1195" s="24">
        <f t="shared" si="1098"/>
        <v>0</v>
      </c>
      <c r="J1195" s="24">
        <f t="shared" si="1098"/>
        <v>0</v>
      </c>
      <c r="K1195" s="24">
        <f t="shared" si="1098"/>
        <v>0</v>
      </c>
      <c r="L1195" s="42">
        <f t="shared" si="1077"/>
        <v>4000</v>
      </c>
      <c r="M1195" s="42">
        <f t="shared" si="1078"/>
        <v>5000</v>
      </c>
      <c r="N1195" s="42">
        <f t="shared" si="1079"/>
        <v>6000</v>
      </c>
      <c r="O1195" s="48">
        <f t="shared" si="1098"/>
        <v>0</v>
      </c>
      <c r="P1195" s="48">
        <f t="shared" si="1098"/>
        <v>0</v>
      </c>
      <c r="Q1195" s="48">
        <f t="shared" si="1098"/>
        <v>0</v>
      </c>
      <c r="R1195" s="45">
        <f t="shared" si="1094"/>
        <v>4000</v>
      </c>
      <c r="S1195" s="45">
        <f t="shared" si="1095"/>
        <v>5000</v>
      </c>
      <c r="T1195" s="45">
        <f t="shared" si="1096"/>
        <v>6000</v>
      </c>
      <c r="U1195" s="48">
        <f t="shared" si="1098"/>
        <v>0</v>
      </c>
    </row>
    <row r="1196" spans="1:21" x14ac:dyDescent="0.25">
      <c r="A1196" s="20" t="s">
        <v>242</v>
      </c>
      <c r="B1196" s="20" t="s">
        <v>7</v>
      </c>
      <c r="C1196" s="20"/>
      <c r="D1196" s="20"/>
      <c r="E1196" s="23" t="s">
        <v>746</v>
      </c>
      <c r="F1196" s="24">
        <f>F1197</f>
        <v>4000</v>
      </c>
      <c r="G1196" s="24">
        <f t="shared" si="1098"/>
        <v>5000</v>
      </c>
      <c r="H1196" s="24">
        <f t="shared" si="1098"/>
        <v>6000</v>
      </c>
      <c r="I1196" s="24">
        <f t="shared" si="1098"/>
        <v>0</v>
      </c>
      <c r="J1196" s="24">
        <f t="shared" si="1098"/>
        <v>0</v>
      </c>
      <c r="K1196" s="24">
        <f t="shared" si="1098"/>
        <v>0</v>
      </c>
      <c r="L1196" s="42">
        <f t="shared" si="1077"/>
        <v>4000</v>
      </c>
      <c r="M1196" s="42">
        <f t="shared" si="1078"/>
        <v>5000</v>
      </c>
      <c r="N1196" s="42">
        <f t="shared" si="1079"/>
        <v>6000</v>
      </c>
      <c r="O1196" s="48">
        <f t="shared" si="1098"/>
        <v>0</v>
      </c>
      <c r="P1196" s="48">
        <f t="shared" si="1098"/>
        <v>0</v>
      </c>
      <c r="Q1196" s="48">
        <f t="shared" si="1098"/>
        <v>0</v>
      </c>
      <c r="R1196" s="45">
        <f t="shared" si="1094"/>
        <v>4000</v>
      </c>
      <c r="S1196" s="45">
        <f t="shared" si="1095"/>
        <v>5000</v>
      </c>
      <c r="T1196" s="45">
        <f t="shared" si="1096"/>
        <v>6000</v>
      </c>
      <c r="U1196" s="48">
        <f t="shared" si="1098"/>
        <v>0</v>
      </c>
    </row>
    <row r="1197" spans="1:21" ht="63" x14ac:dyDescent="0.25">
      <c r="A1197" s="20" t="s">
        <v>242</v>
      </c>
      <c r="B1197" s="20" t="s">
        <v>220</v>
      </c>
      <c r="C1197" s="20"/>
      <c r="D1197" s="20"/>
      <c r="E1197" s="23" t="s">
        <v>747</v>
      </c>
      <c r="F1197" s="24">
        <f>F1198</f>
        <v>4000</v>
      </c>
      <c r="G1197" s="24">
        <f t="shared" si="1098"/>
        <v>5000</v>
      </c>
      <c r="H1197" s="24">
        <f t="shared" si="1098"/>
        <v>6000</v>
      </c>
      <c r="I1197" s="24">
        <f t="shared" si="1098"/>
        <v>0</v>
      </c>
      <c r="J1197" s="24">
        <f t="shared" si="1098"/>
        <v>0</v>
      </c>
      <c r="K1197" s="24">
        <f t="shared" si="1098"/>
        <v>0</v>
      </c>
      <c r="L1197" s="42">
        <f t="shared" si="1077"/>
        <v>4000</v>
      </c>
      <c r="M1197" s="42">
        <f t="shared" si="1078"/>
        <v>5000</v>
      </c>
      <c r="N1197" s="42">
        <f t="shared" si="1079"/>
        <v>6000</v>
      </c>
      <c r="O1197" s="48">
        <f t="shared" si="1098"/>
        <v>0</v>
      </c>
      <c r="P1197" s="48">
        <f t="shared" si="1098"/>
        <v>0</v>
      </c>
      <c r="Q1197" s="48">
        <f t="shared" si="1098"/>
        <v>0</v>
      </c>
      <c r="R1197" s="45">
        <f t="shared" si="1094"/>
        <v>4000</v>
      </c>
      <c r="S1197" s="45">
        <f t="shared" si="1095"/>
        <v>5000</v>
      </c>
      <c r="T1197" s="45">
        <f t="shared" si="1096"/>
        <v>6000</v>
      </c>
      <c r="U1197" s="48">
        <f t="shared" si="1098"/>
        <v>0</v>
      </c>
    </row>
    <row r="1198" spans="1:21" x14ac:dyDescent="0.25">
      <c r="A1198" s="20" t="s">
        <v>242</v>
      </c>
      <c r="B1198" s="20">
        <v>810</v>
      </c>
      <c r="C1198" s="20" t="s">
        <v>58</v>
      </c>
      <c r="D1198" s="20" t="s">
        <v>57</v>
      </c>
      <c r="E1198" s="23" t="s">
        <v>766</v>
      </c>
      <c r="F1198" s="24">
        <v>4000</v>
      </c>
      <c r="G1198" s="24">
        <v>5000</v>
      </c>
      <c r="H1198" s="24">
        <v>6000</v>
      </c>
      <c r="I1198" s="24"/>
      <c r="J1198" s="24"/>
      <c r="K1198" s="24"/>
      <c r="L1198" s="42">
        <f t="shared" si="1077"/>
        <v>4000</v>
      </c>
      <c r="M1198" s="42">
        <f t="shared" si="1078"/>
        <v>5000</v>
      </c>
      <c r="N1198" s="42">
        <f t="shared" si="1079"/>
        <v>6000</v>
      </c>
      <c r="O1198" s="48"/>
      <c r="P1198" s="48"/>
      <c r="Q1198" s="48"/>
      <c r="R1198" s="45">
        <f t="shared" si="1094"/>
        <v>4000</v>
      </c>
      <c r="S1198" s="45">
        <f t="shared" si="1095"/>
        <v>5000</v>
      </c>
      <c r="T1198" s="45">
        <f t="shared" si="1096"/>
        <v>6000</v>
      </c>
      <c r="U1198" s="48"/>
    </row>
    <row r="1199" spans="1:21" s="28" customFormat="1" ht="47.25" x14ac:dyDescent="0.25">
      <c r="A1199" s="25" t="s">
        <v>256</v>
      </c>
      <c r="B1199" s="25"/>
      <c r="C1199" s="25"/>
      <c r="D1199" s="25"/>
      <c r="E1199" s="26" t="s">
        <v>620</v>
      </c>
      <c r="F1199" s="27">
        <f>F1200+F1210+F1214+F1221+F1225</f>
        <v>29029.1</v>
      </c>
      <c r="G1199" s="27">
        <f t="shared" ref="G1199:K1199" si="1099">G1200+G1210+G1214+G1221+G1225</f>
        <v>28063.7</v>
      </c>
      <c r="H1199" s="27">
        <f t="shared" si="1099"/>
        <v>28063.899999999998</v>
      </c>
      <c r="I1199" s="27">
        <f t="shared" si="1099"/>
        <v>72000</v>
      </c>
      <c r="J1199" s="27">
        <f t="shared" si="1099"/>
        <v>0</v>
      </c>
      <c r="K1199" s="27">
        <f t="shared" si="1099"/>
        <v>0</v>
      </c>
      <c r="L1199" s="42">
        <f t="shared" si="1077"/>
        <v>101029.1</v>
      </c>
      <c r="M1199" s="42">
        <f t="shared" si="1078"/>
        <v>28063.7</v>
      </c>
      <c r="N1199" s="42">
        <f t="shared" si="1079"/>
        <v>28063.899999999998</v>
      </c>
      <c r="O1199" s="49">
        <f t="shared" ref="O1199:P1199" si="1100">O1200+O1210+O1214+O1221+O1225</f>
        <v>0</v>
      </c>
      <c r="P1199" s="49">
        <f t="shared" si="1100"/>
        <v>0</v>
      </c>
      <c r="Q1199" s="49">
        <f t="shared" ref="Q1199" si="1101">Q1200+Q1210+Q1214+Q1221+Q1225</f>
        <v>0</v>
      </c>
      <c r="R1199" s="55">
        <f t="shared" si="1094"/>
        <v>101029.1</v>
      </c>
      <c r="S1199" s="45">
        <f t="shared" si="1095"/>
        <v>28063.7</v>
      </c>
      <c r="T1199" s="45">
        <f t="shared" si="1096"/>
        <v>28063.899999999998</v>
      </c>
      <c r="U1199" s="49">
        <f t="shared" ref="U1199" si="1102">U1200+U1210+U1214+U1221+U1225</f>
        <v>0</v>
      </c>
    </row>
    <row r="1200" spans="1:21" ht="78.75" x14ac:dyDescent="0.25">
      <c r="A1200" s="20" t="s">
        <v>243</v>
      </c>
      <c r="B1200" s="20"/>
      <c r="C1200" s="20"/>
      <c r="D1200" s="20"/>
      <c r="E1200" s="23" t="s">
        <v>434</v>
      </c>
      <c r="F1200" s="24">
        <f>F1201+F1204+F1207</f>
        <v>20018.899999999998</v>
      </c>
      <c r="G1200" s="24">
        <f t="shared" ref="G1200:K1200" si="1103">G1201+G1204+G1207</f>
        <v>20149.8</v>
      </c>
      <c r="H1200" s="24">
        <f t="shared" si="1103"/>
        <v>20150</v>
      </c>
      <c r="I1200" s="24">
        <f t="shared" si="1103"/>
        <v>0</v>
      </c>
      <c r="J1200" s="24">
        <f t="shared" si="1103"/>
        <v>0</v>
      </c>
      <c r="K1200" s="24">
        <f t="shared" si="1103"/>
        <v>0</v>
      </c>
      <c r="L1200" s="42">
        <f t="shared" si="1077"/>
        <v>20018.899999999998</v>
      </c>
      <c r="M1200" s="42">
        <f t="shared" si="1078"/>
        <v>20149.8</v>
      </c>
      <c r="N1200" s="42">
        <f t="shared" si="1079"/>
        <v>20150</v>
      </c>
      <c r="O1200" s="48">
        <f t="shared" ref="O1200:P1200" si="1104">O1201+O1204+O1207</f>
        <v>0</v>
      </c>
      <c r="P1200" s="48">
        <f t="shared" si="1104"/>
        <v>0</v>
      </c>
      <c r="Q1200" s="48">
        <f t="shared" ref="Q1200" si="1105">Q1201+Q1204+Q1207</f>
        <v>0</v>
      </c>
      <c r="R1200" s="45">
        <f t="shared" si="1094"/>
        <v>20018.899999999998</v>
      </c>
      <c r="S1200" s="45">
        <f t="shared" si="1095"/>
        <v>20149.8</v>
      </c>
      <c r="T1200" s="45">
        <f t="shared" si="1096"/>
        <v>20150</v>
      </c>
      <c r="U1200" s="48">
        <f t="shared" ref="U1200" si="1106">U1201+U1204+U1207</f>
        <v>0</v>
      </c>
    </row>
    <row r="1201" spans="1:21" ht="94.5" x14ac:dyDescent="0.25">
      <c r="A1201" s="20" t="s">
        <v>243</v>
      </c>
      <c r="B1201" s="20" t="s">
        <v>13</v>
      </c>
      <c r="C1201" s="20"/>
      <c r="D1201" s="20"/>
      <c r="E1201" s="23" t="s">
        <v>730</v>
      </c>
      <c r="F1201" s="24">
        <f>F1202</f>
        <v>17031</v>
      </c>
      <c r="G1201" s="24">
        <f t="shared" ref="G1201:U1202" si="1107">G1202</f>
        <v>17031</v>
      </c>
      <c r="H1201" s="24">
        <f t="shared" si="1107"/>
        <v>17031</v>
      </c>
      <c r="I1201" s="24">
        <f t="shared" si="1107"/>
        <v>0</v>
      </c>
      <c r="J1201" s="24">
        <f t="shared" si="1107"/>
        <v>0</v>
      </c>
      <c r="K1201" s="24">
        <f t="shared" si="1107"/>
        <v>0</v>
      </c>
      <c r="L1201" s="42">
        <f t="shared" si="1077"/>
        <v>17031</v>
      </c>
      <c r="M1201" s="42">
        <f t="shared" si="1078"/>
        <v>17031</v>
      </c>
      <c r="N1201" s="42">
        <f t="shared" si="1079"/>
        <v>17031</v>
      </c>
      <c r="O1201" s="48">
        <f t="shared" si="1107"/>
        <v>0</v>
      </c>
      <c r="P1201" s="48">
        <f t="shared" si="1107"/>
        <v>0</v>
      </c>
      <c r="Q1201" s="48">
        <f t="shared" si="1107"/>
        <v>0</v>
      </c>
      <c r="R1201" s="45">
        <f t="shared" si="1094"/>
        <v>17031</v>
      </c>
      <c r="S1201" s="45">
        <f t="shared" si="1095"/>
        <v>17031</v>
      </c>
      <c r="T1201" s="45">
        <f t="shared" si="1096"/>
        <v>17031</v>
      </c>
      <c r="U1201" s="48">
        <f t="shared" si="1107"/>
        <v>0</v>
      </c>
    </row>
    <row r="1202" spans="1:21" ht="31.5" x14ac:dyDescent="0.25">
      <c r="A1202" s="20" t="s">
        <v>243</v>
      </c>
      <c r="B1202" s="20" t="s">
        <v>422</v>
      </c>
      <c r="C1202" s="20"/>
      <c r="D1202" s="20"/>
      <c r="E1202" s="23" t="s">
        <v>731</v>
      </c>
      <c r="F1202" s="24">
        <f>F1203</f>
        <v>17031</v>
      </c>
      <c r="G1202" s="24">
        <f t="shared" si="1107"/>
        <v>17031</v>
      </c>
      <c r="H1202" s="24">
        <f t="shared" si="1107"/>
        <v>17031</v>
      </c>
      <c r="I1202" s="24">
        <f t="shared" si="1107"/>
        <v>0</v>
      </c>
      <c r="J1202" s="24">
        <f t="shared" si="1107"/>
        <v>0</v>
      </c>
      <c r="K1202" s="24">
        <f t="shared" si="1107"/>
        <v>0</v>
      </c>
      <c r="L1202" s="42">
        <f t="shared" si="1077"/>
        <v>17031</v>
      </c>
      <c r="M1202" s="42">
        <f t="shared" si="1078"/>
        <v>17031</v>
      </c>
      <c r="N1202" s="42">
        <f t="shared" si="1079"/>
        <v>17031</v>
      </c>
      <c r="O1202" s="48">
        <f t="shared" si="1107"/>
        <v>0</v>
      </c>
      <c r="P1202" s="48">
        <f t="shared" si="1107"/>
        <v>0</v>
      </c>
      <c r="Q1202" s="48">
        <f t="shared" si="1107"/>
        <v>0</v>
      </c>
      <c r="R1202" s="45">
        <f t="shared" si="1094"/>
        <v>17031</v>
      </c>
      <c r="S1202" s="45">
        <f t="shared" si="1095"/>
        <v>17031</v>
      </c>
      <c r="T1202" s="45">
        <f t="shared" si="1096"/>
        <v>17031</v>
      </c>
      <c r="U1202" s="48">
        <f t="shared" si="1107"/>
        <v>0</v>
      </c>
    </row>
    <row r="1203" spans="1:21" ht="31.5" x14ac:dyDescent="0.25">
      <c r="A1203" s="20" t="s">
        <v>243</v>
      </c>
      <c r="B1203" s="20">
        <v>110</v>
      </c>
      <c r="C1203" s="20" t="s">
        <v>58</v>
      </c>
      <c r="D1203" s="20" t="s">
        <v>58</v>
      </c>
      <c r="E1203" s="23" t="s">
        <v>767</v>
      </c>
      <c r="F1203" s="24">
        <v>17031</v>
      </c>
      <c r="G1203" s="24">
        <v>17031</v>
      </c>
      <c r="H1203" s="24">
        <v>17031</v>
      </c>
      <c r="I1203" s="24"/>
      <c r="J1203" s="24"/>
      <c r="K1203" s="24"/>
      <c r="L1203" s="42">
        <f t="shared" si="1077"/>
        <v>17031</v>
      </c>
      <c r="M1203" s="42">
        <f t="shared" si="1078"/>
        <v>17031</v>
      </c>
      <c r="N1203" s="42">
        <f t="shared" si="1079"/>
        <v>17031</v>
      </c>
      <c r="O1203" s="48"/>
      <c r="P1203" s="48"/>
      <c r="Q1203" s="48"/>
      <c r="R1203" s="45">
        <f t="shared" si="1094"/>
        <v>17031</v>
      </c>
      <c r="S1203" s="45">
        <f t="shared" si="1095"/>
        <v>17031</v>
      </c>
      <c r="T1203" s="45">
        <f t="shared" si="1096"/>
        <v>17031</v>
      </c>
      <c r="U1203" s="48"/>
    </row>
    <row r="1204" spans="1:21" ht="31.5" x14ac:dyDescent="0.25">
      <c r="A1204" s="20" t="s">
        <v>243</v>
      </c>
      <c r="B1204" s="20" t="s">
        <v>6</v>
      </c>
      <c r="C1204" s="20"/>
      <c r="D1204" s="20"/>
      <c r="E1204" s="23" t="s">
        <v>733</v>
      </c>
      <c r="F1204" s="24">
        <f>F1205</f>
        <v>2950.6</v>
      </c>
      <c r="G1204" s="24">
        <f t="shared" ref="G1204:U1205" si="1108">G1205</f>
        <v>3081.5</v>
      </c>
      <c r="H1204" s="24">
        <f t="shared" si="1108"/>
        <v>3081.7000000000003</v>
      </c>
      <c r="I1204" s="24">
        <f t="shared" si="1108"/>
        <v>0</v>
      </c>
      <c r="J1204" s="24">
        <f t="shared" si="1108"/>
        <v>0</v>
      </c>
      <c r="K1204" s="24">
        <f t="shared" si="1108"/>
        <v>0</v>
      </c>
      <c r="L1204" s="42">
        <f t="shared" si="1077"/>
        <v>2950.6</v>
      </c>
      <c r="M1204" s="42">
        <f t="shared" si="1078"/>
        <v>3081.5</v>
      </c>
      <c r="N1204" s="42">
        <f t="shared" si="1079"/>
        <v>3081.7000000000003</v>
      </c>
      <c r="O1204" s="48">
        <f t="shared" si="1108"/>
        <v>0</v>
      </c>
      <c r="P1204" s="48">
        <f t="shared" si="1108"/>
        <v>0</v>
      </c>
      <c r="Q1204" s="48">
        <f t="shared" si="1108"/>
        <v>0</v>
      </c>
      <c r="R1204" s="45">
        <f t="shared" si="1094"/>
        <v>2950.6</v>
      </c>
      <c r="S1204" s="45">
        <f t="shared" si="1095"/>
        <v>3081.5</v>
      </c>
      <c r="T1204" s="45">
        <f t="shared" si="1096"/>
        <v>3081.7000000000003</v>
      </c>
      <c r="U1204" s="48">
        <f t="shared" si="1108"/>
        <v>0</v>
      </c>
    </row>
    <row r="1205" spans="1:21" ht="47.25" x14ac:dyDescent="0.25">
      <c r="A1205" s="20" t="s">
        <v>243</v>
      </c>
      <c r="B1205" s="20" t="s">
        <v>167</v>
      </c>
      <c r="C1205" s="20"/>
      <c r="D1205" s="20"/>
      <c r="E1205" s="23" t="s">
        <v>734</v>
      </c>
      <c r="F1205" s="24">
        <f>F1206</f>
        <v>2950.6</v>
      </c>
      <c r="G1205" s="24">
        <f t="shared" si="1108"/>
        <v>3081.5</v>
      </c>
      <c r="H1205" s="24">
        <f t="shared" si="1108"/>
        <v>3081.7000000000003</v>
      </c>
      <c r="I1205" s="24">
        <f t="shared" si="1108"/>
        <v>0</v>
      </c>
      <c r="J1205" s="24">
        <f t="shared" si="1108"/>
        <v>0</v>
      </c>
      <c r="K1205" s="24">
        <f t="shared" si="1108"/>
        <v>0</v>
      </c>
      <c r="L1205" s="42">
        <f t="shared" si="1077"/>
        <v>2950.6</v>
      </c>
      <c r="M1205" s="42">
        <f t="shared" si="1078"/>
        <v>3081.5</v>
      </c>
      <c r="N1205" s="42">
        <f t="shared" si="1079"/>
        <v>3081.7000000000003</v>
      </c>
      <c r="O1205" s="48">
        <f t="shared" si="1108"/>
        <v>0</v>
      </c>
      <c r="P1205" s="48">
        <f t="shared" si="1108"/>
        <v>0</v>
      </c>
      <c r="Q1205" s="48">
        <f t="shared" si="1108"/>
        <v>0</v>
      </c>
      <c r="R1205" s="45">
        <f t="shared" si="1094"/>
        <v>2950.6</v>
      </c>
      <c r="S1205" s="45">
        <f t="shared" si="1095"/>
        <v>3081.5</v>
      </c>
      <c r="T1205" s="45">
        <f t="shared" si="1096"/>
        <v>3081.7000000000003</v>
      </c>
      <c r="U1205" s="48">
        <f t="shared" si="1108"/>
        <v>0</v>
      </c>
    </row>
    <row r="1206" spans="1:21" ht="31.5" x14ac:dyDescent="0.25">
      <c r="A1206" s="20" t="s">
        <v>243</v>
      </c>
      <c r="B1206" s="20">
        <v>240</v>
      </c>
      <c r="C1206" s="20" t="s">
        <v>58</v>
      </c>
      <c r="D1206" s="20" t="s">
        <v>58</v>
      </c>
      <c r="E1206" s="23" t="s">
        <v>767</v>
      </c>
      <c r="F1206" s="24">
        <v>2950.6</v>
      </c>
      <c r="G1206" s="24">
        <v>3081.5</v>
      </c>
      <c r="H1206" s="24">
        <v>3081.7000000000003</v>
      </c>
      <c r="I1206" s="24"/>
      <c r="J1206" s="24"/>
      <c r="K1206" s="24"/>
      <c r="L1206" s="42">
        <f t="shared" si="1077"/>
        <v>2950.6</v>
      </c>
      <c r="M1206" s="42">
        <f t="shared" si="1078"/>
        <v>3081.5</v>
      </c>
      <c r="N1206" s="42">
        <f t="shared" si="1079"/>
        <v>3081.7000000000003</v>
      </c>
      <c r="O1206" s="48"/>
      <c r="P1206" s="48"/>
      <c r="Q1206" s="48"/>
      <c r="R1206" s="45">
        <f t="shared" si="1094"/>
        <v>2950.6</v>
      </c>
      <c r="S1206" s="45">
        <f t="shared" si="1095"/>
        <v>3081.5</v>
      </c>
      <c r="T1206" s="45">
        <f t="shared" si="1096"/>
        <v>3081.7000000000003</v>
      </c>
      <c r="U1206" s="48"/>
    </row>
    <row r="1207" spans="1:21" x14ac:dyDescent="0.25">
      <c r="A1207" s="20" t="s">
        <v>243</v>
      </c>
      <c r="B1207" s="20" t="s">
        <v>7</v>
      </c>
      <c r="C1207" s="20"/>
      <c r="D1207" s="20"/>
      <c r="E1207" s="23" t="s">
        <v>746</v>
      </c>
      <c r="F1207" s="24">
        <f>F1208</f>
        <v>37.300000000000004</v>
      </c>
      <c r="G1207" s="24">
        <f t="shared" ref="G1207:U1208" si="1109">G1208</f>
        <v>37.300000000000004</v>
      </c>
      <c r="H1207" s="24">
        <f t="shared" si="1109"/>
        <v>37.300000000000004</v>
      </c>
      <c r="I1207" s="24">
        <f t="shared" si="1109"/>
        <v>0</v>
      </c>
      <c r="J1207" s="24">
        <f t="shared" si="1109"/>
        <v>0</v>
      </c>
      <c r="K1207" s="24">
        <f t="shared" si="1109"/>
        <v>0</v>
      </c>
      <c r="L1207" s="42">
        <f t="shared" si="1077"/>
        <v>37.300000000000004</v>
      </c>
      <c r="M1207" s="42">
        <f t="shared" si="1078"/>
        <v>37.300000000000004</v>
      </c>
      <c r="N1207" s="42">
        <f t="shared" si="1079"/>
        <v>37.300000000000004</v>
      </c>
      <c r="O1207" s="48">
        <f t="shared" si="1109"/>
        <v>0</v>
      </c>
      <c r="P1207" s="48">
        <f t="shared" si="1109"/>
        <v>0</v>
      </c>
      <c r="Q1207" s="48">
        <f t="shared" si="1109"/>
        <v>0</v>
      </c>
      <c r="R1207" s="45">
        <f t="shared" si="1094"/>
        <v>37.300000000000004</v>
      </c>
      <c r="S1207" s="45">
        <f t="shared" si="1095"/>
        <v>37.300000000000004</v>
      </c>
      <c r="T1207" s="45">
        <f t="shared" si="1096"/>
        <v>37.300000000000004</v>
      </c>
      <c r="U1207" s="48">
        <f t="shared" si="1109"/>
        <v>0</v>
      </c>
    </row>
    <row r="1208" spans="1:21" x14ac:dyDescent="0.25">
      <c r="A1208" s="20" t="s">
        <v>243</v>
      </c>
      <c r="B1208" s="20" t="s">
        <v>215</v>
      </c>
      <c r="C1208" s="20"/>
      <c r="D1208" s="20"/>
      <c r="E1208" s="23" t="s">
        <v>749</v>
      </c>
      <c r="F1208" s="24">
        <f>F1209</f>
        <v>37.300000000000004</v>
      </c>
      <c r="G1208" s="24">
        <f t="shared" si="1109"/>
        <v>37.300000000000004</v>
      </c>
      <c r="H1208" s="24">
        <f t="shared" si="1109"/>
        <v>37.300000000000004</v>
      </c>
      <c r="I1208" s="24">
        <f t="shared" si="1109"/>
        <v>0</v>
      </c>
      <c r="J1208" s="24">
        <f t="shared" si="1109"/>
        <v>0</v>
      </c>
      <c r="K1208" s="24">
        <f t="shared" si="1109"/>
        <v>0</v>
      </c>
      <c r="L1208" s="42">
        <f t="shared" si="1077"/>
        <v>37.300000000000004</v>
      </c>
      <c r="M1208" s="42">
        <f t="shared" si="1078"/>
        <v>37.300000000000004</v>
      </c>
      <c r="N1208" s="42">
        <f t="shared" si="1079"/>
        <v>37.300000000000004</v>
      </c>
      <c r="O1208" s="48">
        <f t="shared" si="1109"/>
        <v>0</v>
      </c>
      <c r="P1208" s="48">
        <f t="shared" si="1109"/>
        <v>0</v>
      </c>
      <c r="Q1208" s="48">
        <f t="shared" si="1109"/>
        <v>0</v>
      </c>
      <c r="R1208" s="45">
        <f t="shared" si="1094"/>
        <v>37.300000000000004</v>
      </c>
      <c r="S1208" s="45">
        <f t="shared" si="1095"/>
        <v>37.300000000000004</v>
      </c>
      <c r="T1208" s="45">
        <f t="shared" si="1096"/>
        <v>37.300000000000004</v>
      </c>
      <c r="U1208" s="48">
        <f t="shared" si="1109"/>
        <v>0</v>
      </c>
    </row>
    <row r="1209" spans="1:21" ht="31.5" x14ac:dyDescent="0.25">
      <c r="A1209" s="20" t="s">
        <v>243</v>
      </c>
      <c r="B1209" s="20">
        <v>850</v>
      </c>
      <c r="C1209" s="20" t="s">
        <v>58</v>
      </c>
      <c r="D1209" s="20" t="s">
        <v>58</v>
      </c>
      <c r="E1209" s="23" t="s">
        <v>767</v>
      </c>
      <c r="F1209" s="24">
        <v>37.300000000000004</v>
      </c>
      <c r="G1209" s="24">
        <v>37.300000000000004</v>
      </c>
      <c r="H1209" s="24">
        <v>37.300000000000004</v>
      </c>
      <c r="I1209" s="24"/>
      <c r="J1209" s="24"/>
      <c r="K1209" s="24"/>
      <c r="L1209" s="42">
        <f t="shared" si="1077"/>
        <v>37.300000000000004</v>
      </c>
      <c r="M1209" s="42">
        <f t="shared" si="1078"/>
        <v>37.300000000000004</v>
      </c>
      <c r="N1209" s="42">
        <f t="shared" si="1079"/>
        <v>37.300000000000004</v>
      </c>
      <c r="O1209" s="48"/>
      <c r="P1209" s="48"/>
      <c r="Q1209" s="48"/>
      <c r="R1209" s="45">
        <f t="shared" si="1094"/>
        <v>37.300000000000004</v>
      </c>
      <c r="S1209" s="45">
        <f t="shared" si="1095"/>
        <v>37.300000000000004</v>
      </c>
      <c r="T1209" s="45">
        <f t="shared" si="1096"/>
        <v>37.300000000000004</v>
      </c>
      <c r="U1209" s="48"/>
    </row>
    <row r="1210" spans="1:21" ht="63" x14ac:dyDescent="0.25">
      <c r="A1210" s="20" t="s">
        <v>247</v>
      </c>
      <c r="B1210" s="20"/>
      <c r="C1210" s="20"/>
      <c r="D1210" s="20"/>
      <c r="E1210" s="23" t="s">
        <v>621</v>
      </c>
      <c r="F1210" s="24">
        <f>F1211</f>
        <v>6907.1</v>
      </c>
      <c r="G1210" s="24">
        <f t="shared" ref="G1210:U1212" si="1110">G1211</f>
        <v>6907.1</v>
      </c>
      <c r="H1210" s="24">
        <f t="shared" si="1110"/>
        <v>6907.1</v>
      </c>
      <c r="I1210" s="24">
        <f t="shared" si="1110"/>
        <v>0</v>
      </c>
      <c r="J1210" s="24">
        <f t="shared" si="1110"/>
        <v>0</v>
      </c>
      <c r="K1210" s="24">
        <f t="shared" si="1110"/>
        <v>0</v>
      </c>
      <c r="L1210" s="42">
        <f t="shared" si="1077"/>
        <v>6907.1</v>
      </c>
      <c r="M1210" s="42">
        <f t="shared" si="1078"/>
        <v>6907.1</v>
      </c>
      <c r="N1210" s="42">
        <f t="shared" si="1079"/>
        <v>6907.1</v>
      </c>
      <c r="O1210" s="48">
        <f t="shared" si="1110"/>
        <v>0</v>
      </c>
      <c r="P1210" s="48">
        <f t="shared" si="1110"/>
        <v>0</v>
      </c>
      <c r="Q1210" s="48">
        <f t="shared" si="1110"/>
        <v>0</v>
      </c>
      <c r="R1210" s="45">
        <f t="shared" si="1094"/>
        <v>6907.1</v>
      </c>
      <c r="S1210" s="45">
        <f t="shared" si="1095"/>
        <v>6907.1</v>
      </c>
      <c r="T1210" s="45">
        <f t="shared" si="1096"/>
        <v>6907.1</v>
      </c>
      <c r="U1210" s="48">
        <f t="shared" si="1110"/>
        <v>0</v>
      </c>
    </row>
    <row r="1211" spans="1:21" ht="31.5" x14ac:dyDescent="0.25">
      <c r="A1211" s="20" t="s">
        <v>247</v>
      </c>
      <c r="B1211" s="20" t="s">
        <v>6</v>
      </c>
      <c r="C1211" s="20"/>
      <c r="D1211" s="20"/>
      <c r="E1211" s="23" t="s">
        <v>733</v>
      </c>
      <c r="F1211" s="24">
        <f>F1212</f>
        <v>6907.1</v>
      </c>
      <c r="G1211" s="24">
        <f t="shared" si="1110"/>
        <v>6907.1</v>
      </c>
      <c r="H1211" s="24">
        <f t="shared" si="1110"/>
        <v>6907.1</v>
      </c>
      <c r="I1211" s="24">
        <f t="shared" si="1110"/>
        <v>0</v>
      </c>
      <c r="J1211" s="24">
        <f t="shared" si="1110"/>
        <v>0</v>
      </c>
      <c r="K1211" s="24">
        <f t="shared" si="1110"/>
        <v>0</v>
      </c>
      <c r="L1211" s="42">
        <f t="shared" si="1077"/>
        <v>6907.1</v>
      </c>
      <c r="M1211" s="42">
        <f t="shared" si="1078"/>
        <v>6907.1</v>
      </c>
      <c r="N1211" s="42">
        <f t="shared" si="1079"/>
        <v>6907.1</v>
      </c>
      <c r="O1211" s="48">
        <f t="shared" si="1110"/>
        <v>0</v>
      </c>
      <c r="P1211" s="48">
        <f t="shared" si="1110"/>
        <v>0</v>
      </c>
      <c r="Q1211" s="48">
        <f t="shared" si="1110"/>
        <v>0</v>
      </c>
      <c r="R1211" s="45">
        <f t="shared" si="1094"/>
        <v>6907.1</v>
      </c>
      <c r="S1211" s="45">
        <f t="shared" si="1095"/>
        <v>6907.1</v>
      </c>
      <c r="T1211" s="45">
        <f t="shared" si="1096"/>
        <v>6907.1</v>
      </c>
      <c r="U1211" s="48">
        <f t="shared" si="1110"/>
        <v>0</v>
      </c>
    </row>
    <row r="1212" spans="1:21" ht="47.25" x14ac:dyDescent="0.25">
      <c r="A1212" s="20" t="s">
        <v>247</v>
      </c>
      <c r="B1212" s="20" t="s">
        <v>167</v>
      </c>
      <c r="C1212" s="20"/>
      <c r="D1212" s="20"/>
      <c r="E1212" s="23" t="s">
        <v>734</v>
      </c>
      <c r="F1212" s="24">
        <f>F1213</f>
        <v>6907.1</v>
      </c>
      <c r="G1212" s="24">
        <f t="shared" si="1110"/>
        <v>6907.1</v>
      </c>
      <c r="H1212" s="24">
        <f t="shared" si="1110"/>
        <v>6907.1</v>
      </c>
      <c r="I1212" s="24">
        <f t="shared" si="1110"/>
        <v>0</v>
      </c>
      <c r="J1212" s="24">
        <f t="shared" si="1110"/>
        <v>0</v>
      </c>
      <c r="K1212" s="24">
        <f t="shared" si="1110"/>
        <v>0</v>
      </c>
      <c r="L1212" s="42">
        <f t="shared" si="1077"/>
        <v>6907.1</v>
      </c>
      <c r="M1212" s="42">
        <f t="shared" si="1078"/>
        <v>6907.1</v>
      </c>
      <c r="N1212" s="42">
        <f t="shared" si="1079"/>
        <v>6907.1</v>
      </c>
      <c r="O1212" s="48">
        <f t="shared" si="1110"/>
        <v>0</v>
      </c>
      <c r="P1212" s="48">
        <f t="shared" si="1110"/>
        <v>0</v>
      </c>
      <c r="Q1212" s="48">
        <f t="shared" si="1110"/>
        <v>0</v>
      </c>
      <c r="R1212" s="45">
        <f t="shared" si="1094"/>
        <v>6907.1</v>
      </c>
      <c r="S1212" s="45">
        <f t="shared" si="1095"/>
        <v>6907.1</v>
      </c>
      <c r="T1212" s="45">
        <f t="shared" si="1096"/>
        <v>6907.1</v>
      </c>
      <c r="U1212" s="48">
        <f t="shared" si="1110"/>
        <v>0</v>
      </c>
    </row>
    <row r="1213" spans="1:21" ht="31.5" x14ac:dyDescent="0.25">
      <c r="A1213" s="20" t="s">
        <v>247</v>
      </c>
      <c r="B1213" s="20">
        <v>240</v>
      </c>
      <c r="C1213" s="20" t="s">
        <v>58</v>
      </c>
      <c r="D1213" s="20" t="s">
        <v>58</v>
      </c>
      <c r="E1213" s="23" t="s">
        <v>767</v>
      </c>
      <c r="F1213" s="24">
        <v>6907.1</v>
      </c>
      <c r="G1213" s="24">
        <v>6907.1</v>
      </c>
      <c r="H1213" s="24">
        <v>6907.1</v>
      </c>
      <c r="I1213" s="24"/>
      <c r="J1213" s="24"/>
      <c r="K1213" s="24"/>
      <c r="L1213" s="42">
        <f t="shared" si="1077"/>
        <v>6907.1</v>
      </c>
      <c r="M1213" s="42">
        <f t="shared" si="1078"/>
        <v>6907.1</v>
      </c>
      <c r="N1213" s="42">
        <f t="shared" si="1079"/>
        <v>6907.1</v>
      </c>
      <c r="O1213" s="48"/>
      <c r="P1213" s="48"/>
      <c r="Q1213" s="48"/>
      <c r="R1213" s="45">
        <f t="shared" si="1094"/>
        <v>6907.1</v>
      </c>
      <c r="S1213" s="45">
        <f t="shared" si="1095"/>
        <v>6907.1</v>
      </c>
      <c r="T1213" s="45">
        <f t="shared" si="1096"/>
        <v>6907.1</v>
      </c>
      <c r="U1213" s="48"/>
    </row>
    <row r="1214" spans="1:21" ht="47.25" x14ac:dyDescent="0.25">
      <c r="A1214" s="20" t="s">
        <v>244</v>
      </c>
      <c r="B1214" s="20"/>
      <c r="C1214" s="20"/>
      <c r="D1214" s="20"/>
      <c r="E1214" s="23" t="s">
        <v>622</v>
      </c>
      <c r="F1214" s="24">
        <f>F1215+F1218</f>
        <v>1443.1</v>
      </c>
      <c r="G1214" s="24">
        <f t="shared" ref="G1214:K1214" si="1111">G1215+G1218</f>
        <v>346.8</v>
      </c>
      <c r="H1214" s="24">
        <f t="shared" si="1111"/>
        <v>346.8</v>
      </c>
      <c r="I1214" s="24">
        <f t="shared" si="1111"/>
        <v>0</v>
      </c>
      <c r="J1214" s="24">
        <f t="shared" si="1111"/>
        <v>0</v>
      </c>
      <c r="K1214" s="24">
        <f t="shared" si="1111"/>
        <v>0</v>
      </c>
      <c r="L1214" s="42">
        <f t="shared" si="1077"/>
        <v>1443.1</v>
      </c>
      <c r="M1214" s="42">
        <f t="shared" si="1078"/>
        <v>346.8</v>
      </c>
      <c r="N1214" s="42">
        <f t="shared" si="1079"/>
        <v>346.8</v>
      </c>
      <c r="O1214" s="48">
        <f t="shared" ref="O1214:P1214" si="1112">O1215+O1218</f>
        <v>0</v>
      </c>
      <c r="P1214" s="48">
        <f t="shared" si="1112"/>
        <v>0</v>
      </c>
      <c r="Q1214" s="48">
        <f t="shared" ref="Q1214" si="1113">Q1215+Q1218</f>
        <v>0</v>
      </c>
      <c r="R1214" s="45">
        <f t="shared" si="1094"/>
        <v>1443.1</v>
      </c>
      <c r="S1214" s="45">
        <f t="shared" si="1095"/>
        <v>346.8</v>
      </c>
      <c r="T1214" s="45">
        <f t="shared" si="1096"/>
        <v>346.8</v>
      </c>
      <c r="U1214" s="48">
        <f t="shared" ref="U1214" si="1114">U1215+U1218</f>
        <v>0</v>
      </c>
    </row>
    <row r="1215" spans="1:21" ht="31.5" x14ac:dyDescent="0.25">
      <c r="A1215" s="20" t="s">
        <v>244</v>
      </c>
      <c r="B1215" s="20" t="s">
        <v>6</v>
      </c>
      <c r="C1215" s="20"/>
      <c r="D1215" s="20"/>
      <c r="E1215" s="23" t="s">
        <v>733</v>
      </c>
      <c r="F1215" s="24">
        <f>F1216</f>
        <v>751.1</v>
      </c>
      <c r="G1215" s="24">
        <f t="shared" ref="G1215:U1216" si="1115">G1216</f>
        <v>346.8</v>
      </c>
      <c r="H1215" s="24">
        <f t="shared" si="1115"/>
        <v>346.8</v>
      </c>
      <c r="I1215" s="24">
        <f t="shared" si="1115"/>
        <v>0</v>
      </c>
      <c r="J1215" s="24">
        <f t="shared" si="1115"/>
        <v>0</v>
      </c>
      <c r="K1215" s="24">
        <f t="shared" si="1115"/>
        <v>0</v>
      </c>
      <c r="L1215" s="42">
        <f t="shared" si="1077"/>
        <v>751.1</v>
      </c>
      <c r="M1215" s="42">
        <f t="shared" si="1078"/>
        <v>346.8</v>
      </c>
      <c r="N1215" s="42">
        <f t="shared" si="1079"/>
        <v>346.8</v>
      </c>
      <c r="O1215" s="48">
        <f t="shared" si="1115"/>
        <v>0</v>
      </c>
      <c r="P1215" s="48">
        <f t="shared" si="1115"/>
        <v>0</v>
      </c>
      <c r="Q1215" s="48">
        <f t="shared" si="1115"/>
        <v>0</v>
      </c>
      <c r="R1215" s="45">
        <f t="shared" si="1094"/>
        <v>751.1</v>
      </c>
      <c r="S1215" s="45">
        <f t="shared" si="1095"/>
        <v>346.8</v>
      </c>
      <c r="T1215" s="45">
        <f t="shared" si="1096"/>
        <v>346.8</v>
      </c>
      <c r="U1215" s="48">
        <f t="shared" si="1115"/>
        <v>0</v>
      </c>
    </row>
    <row r="1216" spans="1:21" ht="47.25" x14ac:dyDescent="0.25">
      <c r="A1216" s="20" t="s">
        <v>244</v>
      </c>
      <c r="B1216" s="20" t="s">
        <v>167</v>
      </c>
      <c r="C1216" s="20"/>
      <c r="D1216" s="20"/>
      <c r="E1216" s="23" t="s">
        <v>734</v>
      </c>
      <c r="F1216" s="24">
        <f>F1217</f>
        <v>751.1</v>
      </c>
      <c r="G1216" s="24">
        <f t="shared" si="1115"/>
        <v>346.8</v>
      </c>
      <c r="H1216" s="24">
        <f t="shared" si="1115"/>
        <v>346.8</v>
      </c>
      <c r="I1216" s="24">
        <f t="shared" si="1115"/>
        <v>0</v>
      </c>
      <c r="J1216" s="24">
        <f t="shared" si="1115"/>
        <v>0</v>
      </c>
      <c r="K1216" s="24">
        <f t="shared" si="1115"/>
        <v>0</v>
      </c>
      <c r="L1216" s="42">
        <f t="shared" si="1077"/>
        <v>751.1</v>
      </c>
      <c r="M1216" s="42">
        <f t="shared" si="1078"/>
        <v>346.8</v>
      </c>
      <c r="N1216" s="42">
        <f t="shared" si="1079"/>
        <v>346.8</v>
      </c>
      <c r="O1216" s="48">
        <f t="shared" si="1115"/>
        <v>0</v>
      </c>
      <c r="P1216" s="48">
        <f t="shared" si="1115"/>
        <v>0</v>
      </c>
      <c r="Q1216" s="48">
        <f t="shared" si="1115"/>
        <v>0</v>
      </c>
      <c r="R1216" s="45">
        <f t="shared" si="1094"/>
        <v>751.1</v>
      </c>
      <c r="S1216" s="45">
        <f t="shared" si="1095"/>
        <v>346.8</v>
      </c>
      <c r="T1216" s="45">
        <f t="shared" si="1096"/>
        <v>346.8</v>
      </c>
      <c r="U1216" s="48">
        <f t="shared" si="1115"/>
        <v>0</v>
      </c>
    </row>
    <row r="1217" spans="1:21" ht="31.5" x14ac:dyDescent="0.25">
      <c r="A1217" s="20" t="s">
        <v>244</v>
      </c>
      <c r="B1217" s="20">
        <v>240</v>
      </c>
      <c r="C1217" s="20" t="s">
        <v>58</v>
      </c>
      <c r="D1217" s="20" t="s">
        <v>58</v>
      </c>
      <c r="E1217" s="23" t="s">
        <v>767</v>
      </c>
      <c r="F1217" s="24">
        <v>751.1</v>
      </c>
      <c r="G1217" s="24">
        <v>346.8</v>
      </c>
      <c r="H1217" s="24">
        <v>346.8</v>
      </c>
      <c r="I1217" s="24"/>
      <c r="J1217" s="24"/>
      <c r="K1217" s="24"/>
      <c r="L1217" s="42">
        <f t="shared" si="1077"/>
        <v>751.1</v>
      </c>
      <c r="M1217" s="42">
        <f t="shared" si="1078"/>
        <v>346.8</v>
      </c>
      <c r="N1217" s="42">
        <f t="shared" si="1079"/>
        <v>346.8</v>
      </c>
      <c r="O1217" s="48"/>
      <c r="P1217" s="48"/>
      <c r="Q1217" s="48"/>
      <c r="R1217" s="45">
        <f t="shared" si="1094"/>
        <v>751.1</v>
      </c>
      <c r="S1217" s="45">
        <f t="shared" si="1095"/>
        <v>346.8</v>
      </c>
      <c r="T1217" s="45">
        <f t="shared" si="1096"/>
        <v>346.8</v>
      </c>
      <c r="U1217" s="48"/>
    </row>
    <row r="1218" spans="1:21" x14ac:dyDescent="0.25">
      <c r="A1218" s="20" t="s">
        <v>244</v>
      </c>
      <c r="B1218" s="20" t="s">
        <v>7</v>
      </c>
      <c r="C1218" s="20"/>
      <c r="D1218" s="20"/>
      <c r="E1218" s="23" t="s">
        <v>746</v>
      </c>
      <c r="F1218" s="24">
        <f>F1219</f>
        <v>692</v>
      </c>
      <c r="G1218" s="24">
        <f t="shared" ref="G1218:U1219" si="1116">G1219</f>
        <v>0</v>
      </c>
      <c r="H1218" s="24">
        <f t="shared" si="1116"/>
        <v>0</v>
      </c>
      <c r="I1218" s="24">
        <f t="shared" si="1116"/>
        <v>0</v>
      </c>
      <c r="J1218" s="24">
        <f t="shared" si="1116"/>
        <v>0</v>
      </c>
      <c r="K1218" s="24">
        <f t="shared" si="1116"/>
        <v>0</v>
      </c>
      <c r="L1218" s="42">
        <f t="shared" si="1077"/>
        <v>692</v>
      </c>
      <c r="M1218" s="42">
        <f t="shared" si="1078"/>
        <v>0</v>
      </c>
      <c r="N1218" s="42">
        <f t="shared" si="1079"/>
        <v>0</v>
      </c>
      <c r="O1218" s="48">
        <f t="shared" si="1116"/>
        <v>0</v>
      </c>
      <c r="P1218" s="48">
        <f t="shared" si="1116"/>
        <v>0</v>
      </c>
      <c r="Q1218" s="48">
        <f t="shared" si="1116"/>
        <v>0</v>
      </c>
      <c r="R1218" s="45">
        <f t="shared" si="1094"/>
        <v>692</v>
      </c>
      <c r="S1218" s="45">
        <f t="shared" si="1095"/>
        <v>0</v>
      </c>
      <c r="T1218" s="45">
        <f t="shared" si="1096"/>
        <v>0</v>
      </c>
      <c r="U1218" s="48">
        <f t="shared" si="1116"/>
        <v>0</v>
      </c>
    </row>
    <row r="1219" spans="1:21" x14ac:dyDescent="0.25">
      <c r="A1219" s="20" t="s">
        <v>244</v>
      </c>
      <c r="B1219" s="20" t="s">
        <v>215</v>
      </c>
      <c r="C1219" s="20"/>
      <c r="D1219" s="20"/>
      <c r="E1219" s="23" t="s">
        <v>749</v>
      </c>
      <c r="F1219" s="24">
        <f>F1220</f>
        <v>692</v>
      </c>
      <c r="G1219" s="24">
        <f t="shared" si="1116"/>
        <v>0</v>
      </c>
      <c r="H1219" s="24">
        <f t="shared" si="1116"/>
        <v>0</v>
      </c>
      <c r="I1219" s="24">
        <f t="shared" si="1116"/>
        <v>0</v>
      </c>
      <c r="J1219" s="24">
        <f t="shared" si="1116"/>
        <v>0</v>
      </c>
      <c r="K1219" s="24">
        <f t="shared" si="1116"/>
        <v>0</v>
      </c>
      <c r="L1219" s="42">
        <f t="shared" si="1077"/>
        <v>692</v>
      </c>
      <c r="M1219" s="42">
        <f t="shared" si="1078"/>
        <v>0</v>
      </c>
      <c r="N1219" s="42">
        <f t="shared" si="1079"/>
        <v>0</v>
      </c>
      <c r="O1219" s="48">
        <f t="shared" si="1116"/>
        <v>0</v>
      </c>
      <c r="P1219" s="48">
        <f t="shared" si="1116"/>
        <v>0</v>
      </c>
      <c r="Q1219" s="48">
        <f t="shared" si="1116"/>
        <v>0</v>
      </c>
      <c r="R1219" s="45">
        <f t="shared" si="1094"/>
        <v>692</v>
      </c>
      <c r="S1219" s="45">
        <f t="shared" si="1095"/>
        <v>0</v>
      </c>
      <c r="T1219" s="45">
        <f t="shared" si="1096"/>
        <v>0</v>
      </c>
      <c r="U1219" s="48">
        <f t="shared" si="1116"/>
        <v>0</v>
      </c>
    </row>
    <row r="1220" spans="1:21" ht="31.5" x14ac:dyDescent="0.25">
      <c r="A1220" s="20" t="s">
        <v>244</v>
      </c>
      <c r="B1220" s="20">
        <v>850</v>
      </c>
      <c r="C1220" s="20" t="s">
        <v>58</v>
      </c>
      <c r="D1220" s="20" t="s">
        <v>58</v>
      </c>
      <c r="E1220" s="23" t="s">
        <v>767</v>
      </c>
      <c r="F1220" s="24">
        <v>692</v>
      </c>
      <c r="G1220" s="24">
        <v>0</v>
      </c>
      <c r="H1220" s="24">
        <v>0</v>
      </c>
      <c r="I1220" s="24"/>
      <c r="J1220" s="24"/>
      <c r="K1220" s="24"/>
      <c r="L1220" s="42">
        <f t="shared" si="1077"/>
        <v>692</v>
      </c>
      <c r="M1220" s="42">
        <f t="shared" si="1078"/>
        <v>0</v>
      </c>
      <c r="N1220" s="42">
        <f t="shared" si="1079"/>
        <v>0</v>
      </c>
      <c r="O1220" s="48"/>
      <c r="P1220" s="48"/>
      <c r="Q1220" s="48"/>
      <c r="R1220" s="45">
        <f t="shared" si="1094"/>
        <v>692</v>
      </c>
      <c r="S1220" s="45">
        <f t="shared" si="1095"/>
        <v>0</v>
      </c>
      <c r="T1220" s="45">
        <f t="shared" si="1096"/>
        <v>0</v>
      </c>
      <c r="U1220" s="48"/>
    </row>
    <row r="1221" spans="1:21" ht="31.5" x14ac:dyDescent="0.25">
      <c r="A1221" s="20" t="s">
        <v>248</v>
      </c>
      <c r="B1221" s="20"/>
      <c r="C1221" s="20"/>
      <c r="D1221" s="20"/>
      <c r="E1221" s="23" t="s">
        <v>623</v>
      </c>
      <c r="F1221" s="24">
        <f>F1222</f>
        <v>660</v>
      </c>
      <c r="G1221" s="24">
        <f t="shared" ref="G1221:U1223" si="1117">G1222</f>
        <v>660</v>
      </c>
      <c r="H1221" s="24">
        <f t="shared" si="1117"/>
        <v>660</v>
      </c>
      <c r="I1221" s="24">
        <f t="shared" si="1117"/>
        <v>0</v>
      </c>
      <c r="J1221" s="24">
        <f t="shared" si="1117"/>
        <v>0</v>
      </c>
      <c r="K1221" s="24">
        <f t="shared" si="1117"/>
        <v>0</v>
      </c>
      <c r="L1221" s="42">
        <f t="shared" si="1077"/>
        <v>660</v>
      </c>
      <c r="M1221" s="42">
        <f t="shared" si="1078"/>
        <v>660</v>
      </c>
      <c r="N1221" s="42">
        <f t="shared" si="1079"/>
        <v>660</v>
      </c>
      <c r="O1221" s="48">
        <f t="shared" si="1117"/>
        <v>0</v>
      </c>
      <c r="P1221" s="48">
        <f t="shared" si="1117"/>
        <v>0</v>
      </c>
      <c r="Q1221" s="48">
        <f t="shared" si="1117"/>
        <v>0</v>
      </c>
      <c r="R1221" s="45">
        <f t="shared" si="1094"/>
        <v>660</v>
      </c>
      <c r="S1221" s="45">
        <f t="shared" si="1095"/>
        <v>660</v>
      </c>
      <c r="T1221" s="45">
        <f t="shared" si="1096"/>
        <v>660</v>
      </c>
      <c r="U1221" s="48">
        <f t="shared" si="1117"/>
        <v>0</v>
      </c>
    </row>
    <row r="1222" spans="1:21" ht="31.5" x14ac:dyDescent="0.25">
      <c r="A1222" s="20" t="s">
        <v>248</v>
      </c>
      <c r="B1222" s="20" t="s">
        <v>6</v>
      </c>
      <c r="C1222" s="20"/>
      <c r="D1222" s="20"/>
      <c r="E1222" s="23" t="s">
        <v>733</v>
      </c>
      <c r="F1222" s="24">
        <f>F1223</f>
        <v>660</v>
      </c>
      <c r="G1222" s="24">
        <f t="shared" si="1117"/>
        <v>660</v>
      </c>
      <c r="H1222" s="24">
        <f t="shared" si="1117"/>
        <v>660</v>
      </c>
      <c r="I1222" s="24">
        <f t="shared" si="1117"/>
        <v>0</v>
      </c>
      <c r="J1222" s="24">
        <f t="shared" si="1117"/>
        <v>0</v>
      </c>
      <c r="K1222" s="24">
        <f t="shared" si="1117"/>
        <v>0</v>
      </c>
      <c r="L1222" s="42">
        <f t="shared" si="1077"/>
        <v>660</v>
      </c>
      <c r="M1222" s="42">
        <f t="shared" si="1078"/>
        <v>660</v>
      </c>
      <c r="N1222" s="42">
        <f t="shared" si="1079"/>
        <v>660</v>
      </c>
      <c r="O1222" s="48">
        <f t="shared" si="1117"/>
        <v>0</v>
      </c>
      <c r="P1222" s="48">
        <f t="shared" si="1117"/>
        <v>0</v>
      </c>
      <c r="Q1222" s="48">
        <f t="shared" si="1117"/>
        <v>0</v>
      </c>
      <c r="R1222" s="45">
        <f t="shared" si="1094"/>
        <v>660</v>
      </c>
      <c r="S1222" s="45">
        <f t="shared" si="1095"/>
        <v>660</v>
      </c>
      <c r="T1222" s="45">
        <f t="shared" si="1096"/>
        <v>660</v>
      </c>
      <c r="U1222" s="48">
        <f t="shared" si="1117"/>
        <v>0</v>
      </c>
    </row>
    <row r="1223" spans="1:21" ht="47.25" x14ac:dyDescent="0.25">
      <c r="A1223" s="20" t="s">
        <v>248</v>
      </c>
      <c r="B1223" s="20" t="s">
        <v>167</v>
      </c>
      <c r="C1223" s="20"/>
      <c r="D1223" s="20"/>
      <c r="E1223" s="23" t="s">
        <v>734</v>
      </c>
      <c r="F1223" s="24">
        <f>F1224</f>
        <v>660</v>
      </c>
      <c r="G1223" s="24">
        <f t="shared" si="1117"/>
        <v>660</v>
      </c>
      <c r="H1223" s="24">
        <f t="shared" si="1117"/>
        <v>660</v>
      </c>
      <c r="I1223" s="24">
        <f t="shared" si="1117"/>
        <v>0</v>
      </c>
      <c r="J1223" s="24">
        <f t="shared" si="1117"/>
        <v>0</v>
      </c>
      <c r="K1223" s="24">
        <f t="shared" si="1117"/>
        <v>0</v>
      </c>
      <c r="L1223" s="42">
        <f t="shared" si="1077"/>
        <v>660</v>
      </c>
      <c r="M1223" s="42">
        <f t="shared" si="1078"/>
        <v>660</v>
      </c>
      <c r="N1223" s="42">
        <f t="shared" si="1079"/>
        <v>660</v>
      </c>
      <c r="O1223" s="48">
        <f t="shared" si="1117"/>
        <v>0</v>
      </c>
      <c r="P1223" s="48">
        <f t="shared" si="1117"/>
        <v>0</v>
      </c>
      <c r="Q1223" s="48">
        <f t="shared" si="1117"/>
        <v>0</v>
      </c>
      <c r="R1223" s="45">
        <f t="shared" si="1094"/>
        <v>660</v>
      </c>
      <c r="S1223" s="45">
        <f t="shared" si="1095"/>
        <v>660</v>
      </c>
      <c r="T1223" s="45">
        <f t="shared" si="1096"/>
        <v>660</v>
      </c>
      <c r="U1223" s="48">
        <f t="shared" si="1117"/>
        <v>0</v>
      </c>
    </row>
    <row r="1224" spans="1:21" ht="31.5" x14ac:dyDescent="0.25">
      <c r="A1224" s="20" t="s">
        <v>248</v>
      </c>
      <c r="B1224" s="20">
        <v>240</v>
      </c>
      <c r="C1224" s="20" t="s">
        <v>58</v>
      </c>
      <c r="D1224" s="20" t="s">
        <v>58</v>
      </c>
      <c r="E1224" s="23" t="s">
        <v>767</v>
      </c>
      <c r="F1224" s="24">
        <v>660</v>
      </c>
      <c r="G1224" s="24">
        <v>660</v>
      </c>
      <c r="H1224" s="24">
        <v>660</v>
      </c>
      <c r="I1224" s="24"/>
      <c r="J1224" s="24"/>
      <c r="K1224" s="24"/>
      <c r="L1224" s="42">
        <f t="shared" si="1077"/>
        <v>660</v>
      </c>
      <c r="M1224" s="42">
        <f t="shared" si="1078"/>
        <v>660</v>
      </c>
      <c r="N1224" s="42">
        <f t="shared" si="1079"/>
        <v>660</v>
      </c>
      <c r="O1224" s="48"/>
      <c r="P1224" s="48"/>
      <c r="Q1224" s="48"/>
      <c r="R1224" s="45">
        <f t="shared" si="1094"/>
        <v>660</v>
      </c>
      <c r="S1224" s="45">
        <f t="shared" si="1095"/>
        <v>660</v>
      </c>
      <c r="T1224" s="45">
        <f t="shared" si="1096"/>
        <v>660</v>
      </c>
      <c r="U1224" s="48"/>
    </row>
    <row r="1225" spans="1:21" ht="78.75" x14ac:dyDescent="0.25">
      <c r="A1225" s="20" t="s">
        <v>839</v>
      </c>
      <c r="B1225" s="20"/>
      <c r="C1225" s="20"/>
      <c r="D1225" s="20"/>
      <c r="E1225" s="43" t="s">
        <v>844</v>
      </c>
      <c r="F1225" s="24">
        <f>F1226</f>
        <v>0</v>
      </c>
      <c r="G1225" s="24">
        <f t="shared" ref="G1225:K1227" si="1118">G1226</f>
        <v>0</v>
      </c>
      <c r="H1225" s="24">
        <f t="shared" si="1118"/>
        <v>0</v>
      </c>
      <c r="I1225" s="24">
        <f t="shared" si="1118"/>
        <v>72000</v>
      </c>
      <c r="J1225" s="24">
        <f t="shared" si="1118"/>
        <v>0</v>
      </c>
      <c r="K1225" s="24">
        <f t="shared" si="1118"/>
        <v>0</v>
      </c>
      <c r="L1225" s="42">
        <f t="shared" ref="L1225:L1228" si="1119">F1225+I1225</f>
        <v>72000</v>
      </c>
      <c r="M1225" s="42">
        <f t="shared" ref="M1225:M1228" si="1120">G1225+J1225</f>
        <v>0</v>
      </c>
      <c r="N1225" s="42">
        <f t="shared" ref="N1225:N1228" si="1121">H1225+K1225</f>
        <v>0</v>
      </c>
      <c r="O1225" s="48">
        <f t="shared" ref="O1225:Q1227" si="1122">O1226</f>
        <v>0</v>
      </c>
      <c r="P1225" s="48">
        <f t="shared" si="1122"/>
        <v>0</v>
      </c>
      <c r="Q1225" s="48">
        <f t="shared" si="1122"/>
        <v>0</v>
      </c>
      <c r="R1225" s="45">
        <f t="shared" si="1094"/>
        <v>72000</v>
      </c>
      <c r="S1225" s="45">
        <f t="shared" si="1095"/>
        <v>0</v>
      </c>
      <c r="T1225" s="45">
        <f t="shared" si="1096"/>
        <v>0</v>
      </c>
      <c r="U1225" s="48">
        <f t="shared" ref="U1225:U1227" si="1123">U1226</f>
        <v>0</v>
      </c>
    </row>
    <row r="1226" spans="1:21" x14ac:dyDescent="0.25">
      <c r="A1226" s="20" t="s">
        <v>839</v>
      </c>
      <c r="B1226" s="20" t="s">
        <v>7</v>
      </c>
      <c r="C1226" s="20"/>
      <c r="D1226" s="20"/>
      <c r="E1226" s="23" t="s">
        <v>746</v>
      </c>
      <c r="F1226" s="24">
        <f>F1227</f>
        <v>0</v>
      </c>
      <c r="G1226" s="24">
        <f t="shared" si="1118"/>
        <v>0</v>
      </c>
      <c r="H1226" s="24">
        <f t="shared" si="1118"/>
        <v>0</v>
      </c>
      <c r="I1226" s="24">
        <f t="shared" si="1118"/>
        <v>72000</v>
      </c>
      <c r="J1226" s="24">
        <f t="shared" si="1118"/>
        <v>0</v>
      </c>
      <c r="K1226" s="24">
        <f t="shared" si="1118"/>
        <v>0</v>
      </c>
      <c r="L1226" s="42">
        <f t="shared" si="1119"/>
        <v>72000</v>
      </c>
      <c r="M1226" s="42">
        <f t="shared" si="1120"/>
        <v>0</v>
      </c>
      <c r="N1226" s="42">
        <f t="shared" si="1121"/>
        <v>0</v>
      </c>
      <c r="O1226" s="48">
        <f t="shared" si="1122"/>
        <v>0</v>
      </c>
      <c r="P1226" s="48">
        <f t="shared" si="1122"/>
        <v>0</v>
      </c>
      <c r="Q1226" s="48">
        <f t="shared" si="1122"/>
        <v>0</v>
      </c>
      <c r="R1226" s="45">
        <f t="shared" si="1094"/>
        <v>72000</v>
      </c>
      <c r="S1226" s="45">
        <f t="shared" si="1095"/>
        <v>0</v>
      </c>
      <c r="T1226" s="45">
        <f t="shared" si="1096"/>
        <v>0</v>
      </c>
      <c r="U1226" s="48">
        <f t="shared" si="1123"/>
        <v>0</v>
      </c>
    </row>
    <row r="1227" spans="1:21" ht="63" x14ac:dyDescent="0.25">
      <c r="A1227" s="20" t="s">
        <v>839</v>
      </c>
      <c r="B1227" s="20" t="s">
        <v>220</v>
      </c>
      <c r="C1227" s="20"/>
      <c r="D1227" s="20"/>
      <c r="E1227" s="23" t="s">
        <v>747</v>
      </c>
      <c r="F1227" s="24">
        <f>F1228</f>
        <v>0</v>
      </c>
      <c r="G1227" s="24">
        <f t="shared" si="1118"/>
        <v>0</v>
      </c>
      <c r="H1227" s="24">
        <f t="shared" si="1118"/>
        <v>0</v>
      </c>
      <c r="I1227" s="24">
        <f t="shared" si="1118"/>
        <v>72000</v>
      </c>
      <c r="J1227" s="24">
        <f t="shared" si="1118"/>
        <v>0</v>
      </c>
      <c r="K1227" s="24">
        <f t="shared" si="1118"/>
        <v>0</v>
      </c>
      <c r="L1227" s="42">
        <f t="shared" si="1119"/>
        <v>72000</v>
      </c>
      <c r="M1227" s="42">
        <f t="shared" si="1120"/>
        <v>0</v>
      </c>
      <c r="N1227" s="42">
        <f t="shared" si="1121"/>
        <v>0</v>
      </c>
      <c r="O1227" s="48">
        <f t="shared" si="1122"/>
        <v>0</v>
      </c>
      <c r="P1227" s="48">
        <f t="shared" si="1122"/>
        <v>0</v>
      </c>
      <c r="Q1227" s="48">
        <f t="shared" si="1122"/>
        <v>0</v>
      </c>
      <c r="R1227" s="45">
        <f t="shared" si="1094"/>
        <v>72000</v>
      </c>
      <c r="S1227" s="45">
        <f t="shared" si="1095"/>
        <v>0</v>
      </c>
      <c r="T1227" s="45">
        <f t="shared" si="1096"/>
        <v>0</v>
      </c>
      <c r="U1227" s="48">
        <f t="shared" si="1123"/>
        <v>0</v>
      </c>
    </row>
    <row r="1228" spans="1:21" x14ac:dyDescent="0.25">
      <c r="A1228" s="20" t="s">
        <v>839</v>
      </c>
      <c r="B1228" s="20" t="s">
        <v>220</v>
      </c>
      <c r="C1228" s="20" t="s">
        <v>58</v>
      </c>
      <c r="D1228" s="20" t="s">
        <v>10</v>
      </c>
      <c r="E1228" s="23" t="s">
        <v>764</v>
      </c>
      <c r="F1228" s="24">
        <v>0</v>
      </c>
      <c r="G1228" s="24">
        <v>0</v>
      </c>
      <c r="H1228" s="24">
        <v>0</v>
      </c>
      <c r="I1228" s="24">
        <v>72000</v>
      </c>
      <c r="J1228" s="24"/>
      <c r="K1228" s="24"/>
      <c r="L1228" s="42">
        <f t="shared" si="1119"/>
        <v>72000</v>
      </c>
      <c r="M1228" s="42">
        <f t="shared" si="1120"/>
        <v>0</v>
      </c>
      <c r="N1228" s="42">
        <f t="shared" si="1121"/>
        <v>0</v>
      </c>
      <c r="O1228" s="48"/>
      <c r="P1228" s="48"/>
      <c r="Q1228" s="48"/>
      <c r="R1228" s="45">
        <f t="shared" si="1094"/>
        <v>72000</v>
      </c>
      <c r="S1228" s="45">
        <f t="shared" si="1095"/>
        <v>0</v>
      </c>
      <c r="T1228" s="45">
        <f t="shared" si="1096"/>
        <v>0</v>
      </c>
      <c r="U1228" s="48"/>
    </row>
    <row r="1229" spans="1:21" s="28" customFormat="1" ht="63" x14ac:dyDescent="0.25">
      <c r="A1229" s="25" t="s">
        <v>252</v>
      </c>
      <c r="B1229" s="25"/>
      <c r="C1229" s="25"/>
      <c r="D1229" s="25"/>
      <c r="E1229" s="26" t="s">
        <v>624</v>
      </c>
      <c r="F1229" s="27">
        <f>F1230+F1234</f>
        <v>17175.900000000001</v>
      </c>
      <c r="G1229" s="27">
        <f t="shared" ref="G1229:K1229" si="1124">G1230+G1234</f>
        <v>13888.1</v>
      </c>
      <c r="H1229" s="27">
        <f t="shared" si="1124"/>
        <v>8788.1</v>
      </c>
      <c r="I1229" s="27">
        <f t="shared" si="1124"/>
        <v>0</v>
      </c>
      <c r="J1229" s="27">
        <f t="shared" si="1124"/>
        <v>0</v>
      </c>
      <c r="K1229" s="27">
        <f t="shared" si="1124"/>
        <v>0</v>
      </c>
      <c r="L1229" s="42">
        <f t="shared" si="1077"/>
        <v>17175.900000000001</v>
      </c>
      <c r="M1229" s="42">
        <f t="shared" si="1078"/>
        <v>13888.1</v>
      </c>
      <c r="N1229" s="42">
        <f t="shared" si="1079"/>
        <v>8788.1</v>
      </c>
      <c r="O1229" s="49">
        <f t="shared" ref="O1229:P1229" si="1125">O1230+O1234</f>
        <v>0</v>
      </c>
      <c r="P1229" s="49">
        <f t="shared" si="1125"/>
        <v>0</v>
      </c>
      <c r="Q1229" s="49">
        <f t="shared" ref="Q1229" si="1126">Q1230+Q1234</f>
        <v>0</v>
      </c>
      <c r="R1229" s="55">
        <f t="shared" si="1094"/>
        <v>17175.900000000001</v>
      </c>
      <c r="S1229" s="45">
        <f t="shared" si="1095"/>
        <v>13888.1</v>
      </c>
      <c r="T1229" s="45">
        <f t="shared" si="1096"/>
        <v>8788.1</v>
      </c>
      <c r="U1229" s="49">
        <f t="shared" ref="U1229" si="1127">U1230+U1234</f>
        <v>0</v>
      </c>
    </row>
    <row r="1230" spans="1:21" ht="78.75" x14ac:dyDescent="0.25">
      <c r="A1230" s="20" t="s">
        <v>223</v>
      </c>
      <c r="B1230" s="20"/>
      <c r="C1230" s="20"/>
      <c r="D1230" s="20"/>
      <c r="E1230" s="23" t="s">
        <v>625</v>
      </c>
      <c r="F1230" s="24">
        <f>F1231</f>
        <v>4937.8</v>
      </c>
      <c r="G1230" s="24">
        <f t="shared" ref="G1230:U1232" si="1128">G1231</f>
        <v>5100</v>
      </c>
      <c r="H1230" s="24">
        <f t="shared" si="1128"/>
        <v>0</v>
      </c>
      <c r="I1230" s="24">
        <f t="shared" si="1128"/>
        <v>0</v>
      </c>
      <c r="J1230" s="24">
        <f t="shared" si="1128"/>
        <v>0</v>
      </c>
      <c r="K1230" s="24">
        <f t="shared" si="1128"/>
        <v>0</v>
      </c>
      <c r="L1230" s="42">
        <f t="shared" ref="L1230:L1293" si="1129">F1230+I1230</f>
        <v>4937.8</v>
      </c>
      <c r="M1230" s="42">
        <f t="shared" ref="M1230:M1293" si="1130">G1230+J1230</f>
        <v>5100</v>
      </c>
      <c r="N1230" s="42">
        <f t="shared" ref="N1230:N1293" si="1131">H1230+K1230</f>
        <v>0</v>
      </c>
      <c r="O1230" s="48">
        <f t="shared" si="1128"/>
        <v>0</v>
      </c>
      <c r="P1230" s="48">
        <f t="shared" si="1128"/>
        <v>0</v>
      </c>
      <c r="Q1230" s="48">
        <f t="shared" si="1128"/>
        <v>0</v>
      </c>
      <c r="R1230" s="45">
        <f t="shared" si="1094"/>
        <v>4937.8</v>
      </c>
      <c r="S1230" s="45">
        <f t="shared" si="1095"/>
        <v>5100</v>
      </c>
      <c r="T1230" s="45">
        <f t="shared" si="1096"/>
        <v>0</v>
      </c>
      <c r="U1230" s="48">
        <f t="shared" si="1128"/>
        <v>0</v>
      </c>
    </row>
    <row r="1231" spans="1:21" ht="31.5" x14ac:dyDescent="0.25">
      <c r="A1231" s="20" t="s">
        <v>223</v>
      </c>
      <c r="B1231" s="20" t="s">
        <v>6</v>
      </c>
      <c r="C1231" s="20"/>
      <c r="D1231" s="20"/>
      <c r="E1231" s="23" t="s">
        <v>733</v>
      </c>
      <c r="F1231" s="24">
        <f>F1232</f>
        <v>4937.8</v>
      </c>
      <c r="G1231" s="24">
        <f t="shared" si="1128"/>
        <v>5100</v>
      </c>
      <c r="H1231" s="24">
        <f t="shared" si="1128"/>
        <v>0</v>
      </c>
      <c r="I1231" s="24">
        <f t="shared" si="1128"/>
        <v>0</v>
      </c>
      <c r="J1231" s="24">
        <f t="shared" si="1128"/>
        <v>0</v>
      </c>
      <c r="K1231" s="24">
        <f t="shared" si="1128"/>
        <v>0</v>
      </c>
      <c r="L1231" s="42">
        <f t="shared" si="1129"/>
        <v>4937.8</v>
      </c>
      <c r="M1231" s="42">
        <f t="shared" si="1130"/>
        <v>5100</v>
      </c>
      <c r="N1231" s="42">
        <f t="shared" si="1131"/>
        <v>0</v>
      </c>
      <c r="O1231" s="48">
        <f t="shared" si="1128"/>
        <v>0</v>
      </c>
      <c r="P1231" s="48">
        <f t="shared" si="1128"/>
        <v>0</v>
      </c>
      <c r="Q1231" s="48">
        <f t="shared" si="1128"/>
        <v>0</v>
      </c>
      <c r="R1231" s="45">
        <f t="shared" si="1094"/>
        <v>4937.8</v>
      </c>
      <c r="S1231" s="45">
        <f t="shared" si="1095"/>
        <v>5100</v>
      </c>
      <c r="T1231" s="45">
        <f t="shared" si="1096"/>
        <v>0</v>
      </c>
      <c r="U1231" s="48">
        <f t="shared" si="1128"/>
        <v>0</v>
      </c>
    </row>
    <row r="1232" spans="1:21" ht="47.25" x14ac:dyDescent="0.25">
      <c r="A1232" s="20" t="s">
        <v>223</v>
      </c>
      <c r="B1232" s="20" t="s">
        <v>167</v>
      </c>
      <c r="C1232" s="20"/>
      <c r="D1232" s="20"/>
      <c r="E1232" s="23" t="s">
        <v>734</v>
      </c>
      <c r="F1232" s="24">
        <f>F1233</f>
        <v>4937.8</v>
      </c>
      <c r="G1232" s="24">
        <f t="shared" si="1128"/>
        <v>5100</v>
      </c>
      <c r="H1232" s="24">
        <f t="shared" si="1128"/>
        <v>0</v>
      </c>
      <c r="I1232" s="24">
        <f t="shared" si="1128"/>
        <v>0</v>
      </c>
      <c r="J1232" s="24">
        <f t="shared" si="1128"/>
        <v>0</v>
      </c>
      <c r="K1232" s="24">
        <f t="shared" si="1128"/>
        <v>0</v>
      </c>
      <c r="L1232" s="42">
        <f t="shared" si="1129"/>
        <v>4937.8</v>
      </c>
      <c r="M1232" s="42">
        <f t="shared" si="1130"/>
        <v>5100</v>
      </c>
      <c r="N1232" s="42">
        <f t="shared" si="1131"/>
        <v>0</v>
      </c>
      <c r="O1232" s="48">
        <f t="shared" si="1128"/>
        <v>0</v>
      </c>
      <c r="P1232" s="48">
        <f t="shared" si="1128"/>
        <v>0</v>
      </c>
      <c r="Q1232" s="48">
        <f t="shared" si="1128"/>
        <v>0</v>
      </c>
      <c r="R1232" s="45">
        <f t="shared" si="1094"/>
        <v>4937.8</v>
      </c>
      <c r="S1232" s="45">
        <f t="shared" si="1095"/>
        <v>5100</v>
      </c>
      <c r="T1232" s="45">
        <f t="shared" si="1096"/>
        <v>0</v>
      </c>
      <c r="U1232" s="48">
        <f t="shared" si="1128"/>
        <v>0</v>
      </c>
    </row>
    <row r="1233" spans="1:21" x14ac:dyDescent="0.25">
      <c r="A1233" s="20" t="s">
        <v>223</v>
      </c>
      <c r="B1233" s="20">
        <v>240</v>
      </c>
      <c r="C1233" s="20" t="s">
        <v>58</v>
      </c>
      <c r="D1233" s="20" t="s">
        <v>10</v>
      </c>
      <c r="E1233" s="23" t="s">
        <v>764</v>
      </c>
      <c r="F1233" s="24">
        <v>4937.8</v>
      </c>
      <c r="G1233" s="24">
        <v>5100</v>
      </c>
      <c r="H1233" s="24">
        <v>0</v>
      </c>
      <c r="I1233" s="24"/>
      <c r="J1233" s="24"/>
      <c r="K1233" s="24"/>
      <c r="L1233" s="42">
        <f t="shared" si="1129"/>
        <v>4937.8</v>
      </c>
      <c r="M1233" s="42">
        <f t="shared" si="1130"/>
        <v>5100</v>
      </c>
      <c r="N1233" s="42">
        <f t="shared" si="1131"/>
        <v>0</v>
      </c>
      <c r="O1233" s="48"/>
      <c r="P1233" s="48"/>
      <c r="Q1233" s="48"/>
      <c r="R1233" s="45">
        <f t="shared" si="1094"/>
        <v>4937.8</v>
      </c>
      <c r="S1233" s="45">
        <f t="shared" si="1095"/>
        <v>5100</v>
      </c>
      <c r="T1233" s="45">
        <f t="shared" si="1096"/>
        <v>0</v>
      </c>
      <c r="U1233" s="48"/>
    </row>
    <row r="1234" spans="1:21" ht="63" x14ac:dyDescent="0.25">
      <c r="A1234" s="20" t="s">
        <v>224</v>
      </c>
      <c r="B1234" s="20"/>
      <c r="C1234" s="20"/>
      <c r="D1234" s="20"/>
      <c r="E1234" s="23" t="s">
        <v>626</v>
      </c>
      <c r="F1234" s="24">
        <f>F1235</f>
        <v>12238.1</v>
      </c>
      <c r="G1234" s="24">
        <f t="shared" ref="G1234:U1236" si="1132">G1235</f>
        <v>8788.1</v>
      </c>
      <c r="H1234" s="24">
        <f t="shared" si="1132"/>
        <v>8788.1</v>
      </c>
      <c r="I1234" s="24">
        <f t="shared" si="1132"/>
        <v>0</v>
      </c>
      <c r="J1234" s="24">
        <f t="shared" si="1132"/>
        <v>0</v>
      </c>
      <c r="K1234" s="24">
        <f t="shared" si="1132"/>
        <v>0</v>
      </c>
      <c r="L1234" s="42">
        <f t="shared" si="1129"/>
        <v>12238.1</v>
      </c>
      <c r="M1234" s="42">
        <f t="shared" si="1130"/>
        <v>8788.1</v>
      </c>
      <c r="N1234" s="42">
        <f t="shared" si="1131"/>
        <v>8788.1</v>
      </c>
      <c r="O1234" s="48">
        <f t="shared" si="1132"/>
        <v>0</v>
      </c>
      <c r="P1234" s="48">
        <f t="shared" si="1132"/>
        <v>0</v>
      </c>
      <c r="Q1234" s="48">
        <f t="shared" si="1132"/>
        <v>0</v>
      </c>
      <c r="R1234" s="45">
        <f t="shared" si="1094"/>
        <v>12238.1</v>
      </c>
      <c r="S1234" s="45">
        <f t="shared" si="1095"/>
        <v>8788.1</v>
      </c>
      <c r="T1234" s="45">
        <f t="shared" si="1096"/>
        <v>8788.1</v>
      </c>
      <c r="U1234" s="48">
        <f t="shared" si="1132"/>
        <v>0</v>
      </c>
    </row>
    <row r="1235" spans="1:21" x14ac:dyDescent="0.25">
      <c r="A1235" s="20" t="s">
        <v>224</v>
      </c>
      <c r="B1235" s="20" t="s">
        <v>7</v>
      </c>
      <c r="C1235" s="20"/>
      <c r="D1235" s="20"/>
      <c r="E1235" s="23" t="s">
        <v>746</v>
      </c>
      <c r="F1235" s="24">
        <f>F1236</f>
        <v>12238.1</v>
      </c>
      <c r="G1235" s="24">
        <f t="shared" si="1132"/>
        <v>8788.1</v>
      </c>
      <c r="H1235" s="24">
        <f t="shared" si="1132"/>
        <v>8788.1</v>
      </c>
      <c r="I1235" s="24">
        <f t="shared" si="1132"/>
        <v>0</v>
      </c>
      <c r="J1235" s="24">
        <f t="shared" si="1132"/>
        <v>0</v>
      </c>
      <c r="K1235" s="24">
        <f t="shared" si="1132"/>
        <v>0</v>
      </c>
      <c r="L1235" s="42">
        <f t="shared" si="1129"/>
        <v>12238.1</v>
      </c>
      <c r="M1235" s="42">
        <f t="shared" si="1130"/>
        <v>8788.1</v>
      </c>
      <c r="N1235" s="42">
        <f t="shared" si="1131"/>
        <v>8788.1</v>
      </c>
      <c r="O1235" s="48">
        <f t="shared" si="1132"/>
        <v>0</v>
      </c>
      <c r="P1235" s="48">
        <f t="shared" si="1132"/>
        <v>0</v>
      </c>
      <c r="Q1235" s="48">
        <f t="shared" si="1132"/>
        <v>0</v>
      </c>
      <c r="R1235" s="45">
        <f t="shared" si="1094"/>
        <v>12238.1</v>
      </c>
      <c r="S1235" s="45">
        <f t="shared" si="1095"/>
        <v>8788.1</v>
      </c>
      <c r="T1235" s="45">
        <f t="shared" si="1096"/>
        <v>8788.1</v>
      </c>
      <c r="U1235" s="48">
        <f t="shared" si="1132"/>
        <v>0</v>
      </c>
    </row>
    <row r="1236" spans="1:21" ht="63" x14ac:dyDescent="0.25">
      <c r="A1236" s="20" t="s">
        <v>224</v>
      </c>
      <c r="B1236" s="20" t="s">
        <v>220</v>
      </c>
      <c r="C1236" s="20"/>
      <c r="D1236" s="20"/>
      <c r="E1236" s="23" t="s">
        <v>747</v>
      </c>
      <c r="F1236" s="24">
        <f>F1237</f>
        <v>12238.1</v>
      </c>
      <c r="G1236" s="24">
        <f t="shared" si="1132"/>
        <v>8788.1</v>
      </c>
      <c r="H1236" s="24">
        <f t="shared" si="1132"/>
        <v>8788.1</v>
      </c>
      <c r="I1236" s="24">
        <f t="shared" si="1132"/>
        <v>0</v>
      </c>
      <c r="J1236" s="24">
        <f t="shared" si="1132"/>
        <v>0</v>
      </c>
      <c r="K1236" s="24">
        <f t="shared" si="1132"/>
        <v>0</v>
      </c>
      <c r="L1236" s="42">
        <f t="shared" si="1129"/>
        <v>12238.1</v>
      </c>
      <c r="M1236" s="42">
        <f t="shared" si="1130"/>
        <v>8788.1</v>
      </c>
      <c r="N1236" s="42">
        <f t="shared" si="1131"/>
        <v>8788.1</v>
      </c>
      <c r="O1236" s="48">
        <f t="shared" si="1132"/>
        <v>0</v>
      </c>
      <c r="P1236" s="48">
        <f t="shared" si="1132"/>
        <v>0</v>
      </c>
      <c r="Q1236" s="48">
        <f t="shared" si="1132"/>
        <v>0</v>
      </c>
      <c r="R1236" s="45">
        <f t="shared" si="1094"/>
        <v>12238.1</v>
      </c>
      <c r="S1236" s="45">
        <f t="shared" si="1095"/>
        <v>8788.1</v>
      </c>
      <c r="T1236" s="45">
        <f t="shared" si="1096"/>
        <v>8788.1</v>
      </c>
      <c r="U1236" s="48">
        <f t="shared" si="1132"/>
        <v>0</v>
      </c>
    </row>
    <row r="1237" spans="1:21" x14ac:dyDescent="0.25">
      <c r="A1237" s="20" t="s">
        <v>224</v>
      </c>
      <c r="B1237" s="20">
        <v>810</v>
      </c>
      <c r="C1237" s="20" t="s">
        <v>58</v>
      </c>
      <c r="D1237" s="20" t="s">
        <v>10</v>
      </c>
      <c r="E1237" s="23" t="s">
        <v>764</v>
      </c>
      <c r="F1237" s="24">
        <v>12238.1</v>
      </c>
      <c r="G1237" s="24">
        <v>8788.1</v>
      </c>
      <c r="H1237" s="24">
        <v>8788.1</v>
      </c>
      <c r="I1237" s="24"/>
      <c r="J1237" s="24"/>
      <c r="K1237" s="24"/>
      <c r="L1237" s="42">
        <f t="shared" si="1129"/>
        <v>12238.1</v>
      </c>
      <c r="M1237" s="42">
        <f t="shared" si="1130"/>
        <v>8788.1</v>
      </c>
      <c r="N1237" s="42">
        <f t="shared" si="1131"/>
        <v>8788.1</v>
      </c>
      <c r="O1237" s="48"/>
      <c r="P1237" s="48"/>
      <c r="Q1237" s="48"/>
      <c r="R1237" s="45">
        <f t="shared" si="1094"/>
        <v>12238.1</v>
      </c>
      <c r="S1237" s="45">
        <f t="shared" si="1095"/>
        <v>8788.1</v>
      </c>
      <c r="T1237" s="45">
        <f t="shared" si="1096"/>
        <v>8788.1</v>
      </c>
      <c r="U1237" s="48"/>
    </row>
    <row r="1238" spans="1:21" s="28" customFormat="1" ht="31.5" x14ac:dyDescent="0.25">
      <c r="A1238" s="25" t="s">
        <v>255</v>
      </c>
      <c r="B1238" s="25"/>
      <c r="C1238" s="25"/>
      <c r="D1238" s="25"/>
      <c r="E1238" s="26" t="s">
        <v>627</v>
      </c>
      <c r="F1238" s="27">
        <f>F1239+F1249+F1253</f>
        <v>54743.400000000009</v>
      </c>
      <c r="G1238" s="27">
        <f t="shared" ref="G1238:K1238" si="1133">G1239+G1249+G1253</f>
        <v>55163.299999999996</v>
      </c>
      <c r="H1238" s="27">
        <f t="shared" si="1133"/>
        <v>55163.4</v>
      </c>
      <c r="I1238" s="27">
        <f t="shared" si="1133"/>
        <v>-925.03</v>
      </c>
      <c r="J1238" s="27">
        <f t="shared" si="1133"/>
        <v>-925.03</v>
      </c>
      <c r="K1238" s="27">
        <f t="shared" si="1133"/>
        <v>-925.03</v>
      </c>
      <c r="L1238" s="42">
        <f t="shared" si="1129"/>
        <v>53818.37000000001</v>
      </c>
      <c r="M1238" s="42">
        <f t="shared" si="1130"/>
        <v>54238.27</v>
      </c>
      <c r="N1238" s="42">
        <f t="shared" si="1131"/>
        <v>54238.37</v>
      </c>
      <c r="O1238" s="49">
        <f t="shared" ref="O1238:P1238" si="1134">O1239+O1249+O1253</f>
        <v>0</v>
      </c>
      <c r="P1238" s="49">
        <f t="shared" si="1134"/>
        <v>0</v>
      </c>
      <c r="Q1238" s="49">
        <f t="shared" ref="Q1238" si="1135">Q1239+Q1249+Q1253</f>
        <v>0</v>
      </c>
      <c r="R1238" s="55">
        <f t="shared" si="1094"/>
        <v>53818.37000000001</v>
      </c>
      <c r="S1238" s="45">
        <f t="shared" si="1095"/>
        <v>54238.27</v>
      </c>
      <c r="T1238" s="45">
        <f t="shared" si="1096"/>
        <v>54238.37</v>
      </c>
      <c r="U1238" s="49">
        <f t="shared" ref="U1238" si="1136">U1239+U1249+U1253</f>
        <v>0</v>
      </c>
    </row>
    <row r="1239" spans="1:21" ht="78.75" x14ac:dyDescent="0.25">
      <c r="A1239" s="20" t="s">
        <v>245</v>
      </c>
      <c r="B1239" s="20"/>
      <c r="C1239" s="20"/>
      <c r="D1239" s="20"/>
      <c r="E1239" s="23" t="s">
        <v>434</v>
      </c>
      <c r="F1239" s="24">
        <f>F1240+F1243+F1246</f>
        <v>16433.400000000001</v>
      </c>
      <c r="G1239" s="24">
        <f t="shared" ref="G1239:K1239" si="1137">G1240+G1243+G1246</f>
        <v>16431.7</v>
      </c>
      <c r="H1239" s="24">
        <f t="shared" si="1137"/>
        <v>16431.8</v>
      </c>
      <c r="I1239" s="24">
        <f t="shared" si="1137"/>
        <v>-925.03</v>
      </c>
      <c r="J1239" s="24">
        <f t="shared" si="1137"/>
        <v>-925.03</v>
      </c>
      <c r="K1239" s="24">
        <f t="shared" si="1137"/>
        <v>-925.03</v>
      </c>
      <c r="L1239" s="42">
        <f t="shared" si="1129"/>
        <v>15508.37</v>
      </c>
      <c r="M1239" s="42">
        <f t="shared" si="1130"/>
        <v>15506.67</v>
      </c>
      <c r="N1239" s="42">
        <f t="shared" si="1131"/>
        <v>15506.769999999999</v>
      </c>
      <c r="O1239" s="48">
        <f t="shared" ref="O1239:P1239" si="1138">O1240+O1243+O1246</f>
        <v>0</v>
      </c>
      <c r="P1239" s="48">
        <f t="shared" si="1138"/>
        <v>0</v>
      </c>
      <c r="Q1239" s="48">
        <f t="shared" ref="Q1239" si="1139">Q1240+Q1243+Q1246</f>
        <v>0</v>
      </c>
      <c r="R1239" s="45">
        <f t="shared" si="1094"/>
        <v>15508.37</v>
      </c>
      <c r="S1239" s="45">
        <f t="shared" si="1095"/>
        <v>15506.67</v>
      </c>
      <c r="T1239" s="45">
        <f t="shared" si="1096"/>
        <v>15506.769999999999</v>
      </c>
      <c r="U1239" s="48">
        <f t="shared" ref="U1239" si="1140">U1240+U1243+U1246</f>
        <v>0</v>
      </c>
    </row>
    <row r="1240" spans="1:21" ht="94.5" x14ac:dyDescent="0.25">
      <c r="A1240" s="20" t="s">
        <v>245</v>
      </c>
      <c r="B1240" s="20" t="s">
        <v>13</v>
      </c>
      <c r="C1240" s="20"/>
      <c r="D1240" s="20"/>
      <c r="E1240" s="23" t="s">
        <v>730</v>
      </c>
      <c r="F1240" s="24">
        <f>F1241</f>
        <v>11713.5</v>
      </c>
      <c r="G1240" s="24">
        <f t="shared" ref="G1240:U1241" si="1141">G1241</f>
        <v>11713.5</v>
      </c>
      <c r="H1240" s="24">
        <f t="shared" si="1141"/>
        <v>11713.5</v>
      </c>
      <c r="I1240" s="24">
        <f t="shared" si="1141"/>
        <v>0</v>
      </c>
      <c r="J1240" s="24">
        <f t="shared" si="1141"/>
        <v>0</v>
      </c>
      <c r="K1240" s="24">
        <f t="shared" si="1141"/>
        <v>0</v>
      </c>
      <c r="L1240" s="42">
        <f t="shared" si="1129"/>
        <v>11713.5</v>
      </c>
      <c r="M1240" s="42">
        <f t="shared" si="1130"/>
        <v>11713.5</v>
      </c>
      <c r="N1240" s="42">
        <f t="shared" si="1131"/>
        <v>11713.5</v>
      </c>
      <c r="O1240" s="48">
        <f t="shared" si="1141"/>
        <v>0</v>
      </c>
      <c r="P1240" s="48">
        <f t="shared" si="1141"/>
        <v>0</v>
      </c>
      <c r="Q1240" s="48">
        <f t="shared" si="1141"/>
        <v>0</v>
      </c>
      <c r="R1240" s="45">
        <f t="shared" si="1094"/>
        <v>11713.5</v>
      </c>
      <c r="S1240" s="45">
        <f t="shared" si="1095"/>
        <v>11713.5</v>
      </c>
      <c r="T1240" s="45">
        <f t="shared" si="1096"/>
        <v>11713.5</v>
      </c>
      <c r="U1240" s="48">
        <f t="shared" si="1141"/>
        <v>0</v>
      </c>
    </row>
    <row r="1241" spans="1:21" ht="31.5" x14ac:dyDescent="0.25">
      <c r="A1241" s="20" t="s">
        <v>245</v>
      </c>
      <c r="B1241" s="20" t="s">
        <v>422</v>
      </c>
      <c r="C1241" s="20"/>
      <c r="D1241" s="20"/>
      <c r="E1241" s="23" t="s">
        <v>731</v>
      </c>
      <c r="F1241" s="24">
        <f>F1242</f>
        <v>11713.5</v>
      </c>
      <c r="G1241" s="24">
        <f t="shared" si="1141"/>
        <v>11713.5</v>
      </c>
      <c r="H1241" s="24">
        <f t="shared" si="1141"/>
        <v>11713.5</v>
      </c>
      <c r="I1241" s="24">
        <f t="shared" si="1141"/>
        <v>0</v>
      </c>
      <c r="J1241" s="24">
        <f t="shared" si="1141"/>
        <v>0</v>
      </c>
      <c r="K1241" s="24">
        <f t="shared" si="1141"/>
        <v>0</v>
      </c>
      <c r="L1241" s="42">
        <f t="shared" si="1129"/>
        <v>11713.5</v>
      </c>
      <c r="M1241" s="42">
        <f t="shared" si="1130"/>
        <v>11713.5</v>
      </c>
      <c r="N1241" s="42">
        <f t="shared" si="1131"/>
        <v>11713.5</v>
      </c>
      <c r="O1241" s="48">
        <f t="shared" si="1141"/>
        <v>0</v>
      </c>
      <c r="P1241" s="48">
        <f t="shared" si="1141"/>
        <v>0</v>
      </c>
      <c r="Q1241" s="48">
        <f t="shared" si="1141"/>
        <v>0</v>
      </c>
      <c r="R1241" s="45">
        <f t="shared" si="1094"/>
        <v>11713.5</v>
      </c>
      <c r="S1241" s="45">
        <f t="shared" si="1095"/>
        <v>11713.5</v>
      </c>
      <c r="T1241" s="45">
        <f t="shared" si="1096"/>
        <v>11713.5</v>
      </c>
      <c r="U1241" s="48">
        <f t="shared" si="1141"/>
        <v>0</v>
      </c>
    </row>
    <row r="1242" spans="1:21" ht="31.5" x14ac:dyDescent="0.25">
      <c r="A1242" s="20" t="s">
        <v>245</v>
      </c>
      <c r="B1242" s="20">
        <v>110</v>
      </c>
      <c r="C1242" s="20" t="s">
        <v>58</v>
      </c>
      <c r="D1242" s="20" t="s">
        <v>58</v>
      </c>
      <c r="E1242" s="23" t="s">
        <v>767</v>
      </c>
      <c r="F1242" s="24">
        <v>11713.5</v>
      </c>
      <c r="G1242" s="24">
        <v>11713.5</v>
      </c>
      <c r="H1242" s="24">
        <v>11713.5</v>
      </c>
      <c r="I1242" s="24"/>
      <c r="J1242" s="24"/>
      <c r="K1242" s="24"/>
      <c r="L1242" s="42">
        <f t="shared" si="1129"/>
        <v>11713.5</v>
      </c>
      <c r="M1242" s="42">
        <f t="shared" si="1130"/>
        <v>11713.5</v>
      </c>
      <c r="N1242" s="42">
        <f t="shared" si="1131"/>
        <v>11713.5</v>
      </c>
      <c r="O1242" s="48"/>
      <c r="P1242" s="48"/>
      <c r="Q1242" s="48"/>
      <c r="R1242" s="45">
        <f t="shared" si="1094"/>
        <v>11713.5</v>
      </c>
      <c r="S1242" s="45">
        <f t="shared" si="1095"/>
        <v>11713.5</v>
      </c>
      <c r="T1242" s="45">
        <f t="shared" si="1096"/>
        <v>11713.5</v>
      </c>
      <c r="U1242" s="48"/>
    </row>
    <row r="1243" spans="1:21" ht="31.5" x14ac:dyDescent="0.25">
      <c r="A1243" s="20" t="s">
        <v>245</v>
      </c>
      <c r="B1243" s="20" t="s">
        <v>6</v>
      </c>
      <c r="C1243" s="20"/>
      <c r="D1243" s="20"/>
      <c r="E1243" s="23" t="s">
        <v>733</v>
      </c>
      <c r="F1243" s="24">
        <f>F1244</f>
        <v>2269.6</v>
      </c>
      <c r="G1243" s="24">
        <f t="shared" ref="G1243:U1244" si="1142">G1244</f>
        <v>2267.9</v>
      </c>
      <c r="H1243" s="24">
        <f t="shared" si="1142"/>
        <v>2268</v>
      </c>
      <c r="I1243" s="24">
        <f t="shared" si="1142"/>
        <v>0</v>
      </c>
      <c r="J1243" s="24">
        <f t="shared" si="1142"/>
        <v>0</v>
      </c>
      <c r="K1243" s="24">
        <f t="shared" si="1142"/>
        <v>0</v>
      </c>
      <c r="L1243" s="42">
        <f t="shared" si="1129"/>
        <v>2269.6</v>
      </c>
      <c r="M1243" s="42">
        <f t="shared" si="1130"/>
        <v>2267.9</v>
      </c>
      <c r="N1243" s="42">
        <f t="shared" si="1131"/>
        <v>2268</v>
      </c>
      <c r="O1243" s="48">
        <f t="shared" si="1142"/>
        <v>0</v>
      </c>
      <c r="P1243" s="48">
        <f t="shared" si="1142"/>
        <v>0</v>
      </c>
      <c r="Q1243" s="48">
        <f t="shared" si="1142"/>
        <v>0</v>
      </c>
      <c r="R1243" s="45">
        <f t="shared" si="1094"/>
        <v>2269.6</v>
      </c>
      <c r="S1243" s="45">
        <f t="shared" si="1095"/>
        <v>2267.9</v>
      </c>
      <c r="T1243" s="45">
        <f t="shared" si="1096"/>
        <v>2268</v>
      </c>
      <c r="U1243" s="48">
        <f t="shared" si="1142"/>
        <v>0</v>
      </c>
    </row>
    <row r="1244" spans="1:21" ht="47.25" x14ac:dyDescent="0.25">
      <c r="A1244" s="20" t="s">
        <v>245</v>
      </c>
      <c r="B1244" s="20" t="s">
        <v>167</v>
      </c>
      <c r="C1244" s="20"/>
      <c r="D1244" s="20"/>
      <c r="E1244" s="23" t="s">
        <v>734</v>
      </c>
      <c r="F1244" s="24">
        <f>F1245</f>
        <v>2269.6</v>
      </c>
      <c r="G1244" s="24">
        <f t="shared" si="1142"/>
        <v>2267.9</v>
      </c>
      <c r="H1244" s="24">
        <f t="shared" si="1142"/>
        <v>2268</v>
      </c>
      <c r="I1244" s="24">
        <f t="shared" si="1142"/>
        <v>0</v>
      </c>
      <c r="J1244" s="24">
        <f t="shared" si="1142"/>
        <v>0</v>
      </c>
      <c r="K1244" s="24">
        <f t="shared" si="1142"/>
        <v>0</v>
      </c>
      <c r="L1244" s="42">
        <f t="shared" si="1129"/>
        <v>2269.6</v>
      </c>
      <c r="M1244" s="42">
        <f t="shared" si="1130"/>
        <v>2267.9</v>
      </c>
      <c r="N1244" s="42">
        <f t="shared" si="1131"/>
        <v>2268</v>
      </c>
      <c r="O1244" s="48">
        <f t="shared" si="1142"/>
        <v>0</v>
      </c>
      <c r="P1244" s="48">
        <f t="shared" si="1142"/>
        <v>0</v>
      </c>
      <c r="Q1244" s="48">
        <f t="shared" si="1142"/>
        <v>0</v>
      </c>
      <c r="R1244" s="45">
        <f t="shared" si="1094"/>
        <v>2269.6</v>
      </c>
      <c r="S1244" s="45">
        <f t="shared" si="1095"/>
        <v>2267.9</v>
      </c>
      <c r="T1244" s="45">
        <f t="shared" si="1096"/>
        <v>2268</v>
      </c>
      <c r="U1244" s="48">
        <f t="shared" si="1142"/>
        <v>0</v>
      </c>
    </row>
    <row r="1245" spans="1:21" ht="31.5" x14ac:dyDescent="0.25">
      <c r="A1245" s="20" t="s">
        <v>245</v>
      </c>
      <c r="B1245" s="20">
        <v>240</v>
      </c>
      <c r="C1245" s="20" t="s">
        <v>58</v>
      </c>
      <c r="D1245" s="20" t="s">
        <v>58</v>
      </c>
      <c r="E1245" s="23" t="s">
        <v>767</v>
      </c>
      <c r="F1245" s="24">
        <v>2269.6</v>
      </c>
      <c r="G1245" s="24">
        <v>2267.9</v>
      </c>
      <c r="H1245" s="24">
        <v>2268</v>
      </c>
      <c r="I1245" s="24"/>
      <c r="J1245" s="24"/>
      <c r="K1245" s="24"/>
      <c r="L1245" s="42">
        <f t="shared" si="1129"/>
        <v>2269.6</v>
      </c>
      <c r="M1245" s="42">
        <f t="shared" si="1130"/>
        <v>2267.9</v>
      </c>
      <c r="N1245" s="42">
        <f t="shared" si="1131"/>
        <v>2268</v>
      </c>
      <c r="O1245" s="48"/>
      <c r="P1245" s="48"/>
      <c r="Q1245" s="48"/>
      <c r="R1245" s="45">
        <f t="shared" si="1094"/>
        <v>2269.6</v>
      </c>
      <c r="S1245" s="45">
        <f t="shared" si="1095"/>
        <v>2267.9</v>
      </c>
      <c r="T1245" s="45">
        <f t="shared" si="1096"/>
        <v>2268</v>
      </c>
      <c r="U1245" s="48"/>
    </row>
    <row r="1246" spans="1:21" x14ac:dyDescent="0.25">
      <c r="A1246" s="20" t="s">
        <v>245</v>
      </c>
      <c r="B1246" s="20" t="s">
        <v>7</v>
      </c>
      <c r="C1246" s="20"/>
      <c r="D1246" s="20"/>
      <c r="E1246" s="23" t="s">
        <v>746</v>
      </c>
      <c r="F1246" s="24">
        <f>F1247</f>
        <v>2450.3000000000002</v>
      </c>
      <c r="G1246" s="24">
        <f t="shared" ref="G1246:U1247" si="1143">G1247</f>
        <v>2450.3000000000002</v>
      </c>
      <c r="H1246" s="24">
        <f t="shared" si="1143"/>
        <v>2450.3000000000002</v>
      </c>
      <c r="I1246" s="24">
        <f t="shared" si="1143"/>
        <v>-925.03</v>
      </c>
      <c r="J1246" s="24">
        <f t="shared" si="1143"/>
        <v>-925.03</v>
      </c>
      <c r="K1246" s="24">
        <f t="shared" si="1143"/>
        <v>-925.03</v>
      </c>
      <c r="L1246" s="42">
        <f t="shared" si="1129"/>
        <v>1525.2700000000002</v>
      </c>
      <c r="M1246" s="42">
        <f t="shared" si="1130"/>
        <v>1525.2700000000002</v>
      </c>
      <c r="N1246" s="42">
        <f t="shared" si="1131"/>
        <v>1525.2700000000002</v>
      </c>
      <c r="O1246" s="48">
        <f t="shared" si="1143"/>
        <v>0</v>
      </c>
      <c r="P1246" s="48">
        <f t="shared" si="1143"/>
        <v>0</v>
      </c>
      <c r="Q1246" s="48">
        <f t="shared" si="1143"/>
        <v>0</v>
      </c>
      <c r="R1246" s="45">
        <f t="shared" si="1094"/>
        <v>1525.2700000000002</v>
      </c>
      <c r="S1246" s="45">
        <f t="shared" si="1095"/>
        <v>1525.2700000000002</v>
      </c>
      <c r="T1246" s="45">
        <f t="shared" si="1096"/>
        <v>1525.2700000000002</v>
      </c>
      <c r="U1246" s="48">
        <f t="shared" si="1143"/>
        <v>0</v>
      </c>
    </row>
    <row r="1247" spans="1:21" x14ac:dyDescent="0.25">
      <c r="A1247" s="20" t="s">
        <v>245</v>
      </c>
      <c r="B1247" s="20" t="s">
        <v>215</v>
      </c>
      <c r="C1247" s="20"/>
      <c r="D1247" s="20"/>
      <c r="E1247" s="23" t="s">
        <v>749</v>
      </c>
      <c r="F1247" s="24">
        <f>F1248</f>
        <v>2450.3000000000002</v>
      </c>
      <c r="G1247" s="24">
        <f t="shared" si="1143"/>
        <v>2450.3000000000002</v>
      </c>
      <c r="H1247" s="24">
        <f t="shared" si="1143"/>
        <v>2450.3000000000002</v>
      </c>
      <c r="I1247" s="24">
        <f t="shared" si="1143"/>
        <v>-925.03</v>
      </c>
      <c r="J1247" s="24">
        <f t="shared" si="1143"/>
        <v>-925.03</v>
      </c>
      <c r="K1247" s="24">
        <f t="shared" si="1143"/>
        <v>-925.03</v>
      </c>
      <c r="L1247" s="42">
        <f t="shared" si="1129"/>
        <v>1525.2700000000002</v>
      </c>
      <c r="M1247" s="42">
        <f t="shared" si="1130"/>
        <v>1525.2700000000002</v>
      </c>
      <c r="N1247" s="42">
        <f t="shared" si="1131"/>
        <v>1525.2700000000002</v>
      </c>
      <c r="O1247" s="48">
        <f t="shared" si="1143"/>
        <v>0</v>
      </c>
      <c r="P1247" s="48">
        <f t="shared" si="1143"/>
        <v>0</v>
      </c>
      <c r="Q1247" s="48">
        <f t="shared" si="1143"/>
        <v>0</v>
      </c>
      <c r="R1247" s="45">
        <f t="shared" si="1094"/>
        <v>1525.2700000000002</v>
      </c>
      <c r="S1247" s="45">
        <f t="shared" si="1095"/>
        <v>1525.2700000000002</v>
      </c>
      <c r="T1247" s="45">
        <f t="shared" si="1096"/>
        <v>1525.2700000000002</v>
      </c>
      <c r="U1247" s="48">
        <f t="shared" si="1143"/>
        <v>0</v>
      </c>
    </row>
    <row r="1248" spans="1:21" ht="31.5" x14ac:dyDescent="0.25">
      <c r="A1248" s="20" t="s">
        <v>245</v>
      </c>
      <c r="B1248" s="20">
        <v>850</v>
      </c>
      <c r="C1248" s="20" t="s">
        <v>58</v>
      </c>
      <c r="D1248" s="20" t="s">
        <v>58</v>
      </c>
      <c r="E1248" s="23" t="s">
        <v>767</v>
      </c>
      <c r="F1248" s="24">
        <v>2450.3000000000002</v>
      </c>
      <c r="G1248" s="24">
        <v>2450.3000000000002</v>
      </c>
      <c r="H1248" s="24">
        <v>2450.3000000000002</v>
      </c>
      <c r="I1248" s="24">
        <v>-925.03</v>
      </c>
      <c r="J1248" s="24">
        <v>-925.03</v>
      </c>
      <c r="K1248" s="24">
        <v>-925.03</v>
      </c>
      <c r="L1248" s="42">
        <f t="shared" si="1129"/>
        <v>1525.2700000000002</v>
      </c>
      <c r="M1248" s="42">
        <f t="shared" si="1130"/>
        <v>1525.2700000000002</v>
      </c>
      <c r="N1248" s="42">
        <f t="shared" si="1131"/>
        <v>1525.2700000000002</v>
      </c>
      <c r="O1248" s="48"/>
      <c r="P1248" s="48"/>
      <c r="Q1248" s="48"/>
      <c r="R1248" s="45">
        <f t="shared" si="1094"/>
        <v>1525.2700000000002</v>
      </c>
      <c r="S1248" s="45">
        <f t="shared" si="1095"/>
        <v>1525.2700000000002</v>
      </c>
      <c r="T1248" s="45">
        <f t="shared" si="1096"/>
        <v>1525.2700000000002</v>
      </c>
      <c r="U1248" s="48"/>
    </row>
    <row r="1249" spans="1:21" ht="31.5" x14ac:dyDescent="0.25">
      <c r="A1249" s="20" t="s">
        <v>238</v>
      </c>
      <c r="B1249" s="20"/>
      <c r="C1249" s="20"/>
      <c r="D1249" s="20"/>
      <c r="E1249" s="23" t="s">
        <v>804</v>
      </c>
      <c r="F1249" s="24">
        <f>F1250</f>
        <v>37955.100000000006</v>
      </c>
      <c r="G1249" s="24">
        <f t="shared" ref="G1249:U1251" si="1144">G1250</f>
        <v>37727.5</v>
      </c>
      <c r="H1249" s="24">
        <f t="shared" si="1144"/>
        <v>37727.5</v>
      </c>
      <c r="I1249" s="24">
        <f t="shared" si="1144"/>
        <v>0</v>
      </c>
      <c r="J1249" s="24">
        <f t="shared" si="1144"/>
        <v>0</v>
      </c>
      <c r="K1249" s="24">
        <f t="shared" si="1144"/>
        <v>0</v>
      </c>
      <c r="L1249" s="42">
        <f t="shared" si="1129"/>
        <v>37955.100000000006</v>
      </c>
      <c r="M1249" s="42">
        <f t="shared" si="1130"/>
        <v>37727.5</v>
      </c>
      <c r="N1249" s="42">
        <f t="shared" si="1131"/>
        <v>37727.5</v>
      </c>
      <c r="O1249" s="48">
        <f t="shared" si="1144"/>
        <v>0</v>
      </c>
      <c r="P1249" s="48">
        <f t="shared" si="1144"/>
        <v>0</v>
      </c>
      <c r="Q1249" s="48">
        <f t="shared" si="1144"/>
        <v>0</v>
      </c>
      <c r="R1249" s="45">
        <f t="shared" si="1094"/>
        <v>37955.100000000006</v>
      </c>
      <c r="S1249" s="45">
        <f t="shared" si="1095"/>
        <v>37727.5</v>
      </c>
      <c r="T1249" s="45">
        <f t="shared" si="1096"/>
        <v>37727.5</v>
      </c>
      <c r="U1249" s="48">
        <f t="shared" si="1144"/>
        <v>0</v>
      </c>
    </row>
    <row r="1250" spans="1:21" ht="31.5" x14ac:dyDescent="0.25">
      <c r="A1250" s="20" t="s">
        <v>238</v>
      </c>
      <c r="B1250" s="20" t="s">
        <v>6</v>
      </c>
      <c r="C1250" s="20"/>
      <c r="D1250" s="20"/>
      <c r="E1250" s="23" t="s">
        <v>733</v>
      </c>
      <c r="F1250" s="24">
        <f>F1251</f>
        <v>37955.100000000006</v>
      </c>
      <c r="G1250" s="24">
        <f t="shared" si="1144"/>
        <v>37727.5</v>
      </c>
      <c r="H1250" s="24">
        <f t="shared" si="1144"/>
        <v>37727.5</v>
      </c>
      <c r="I1250" s="24">
        <f t="shared" si="1144"/>
        <v>0</v>
      </c>
      <c r="J1250" s="24">
        <f t="shared" si="1144"/>
        <v>0</v>
      </c>
      <c r="K1250" s="24">
        <f t="shared" si="1144"/>
        <v>0</v>
      </c>
      <c r="L1250" s="42">
        <f t="shared" si="1129"/>
        <v>37955.100000000006</v>
      </c>
      <c r="M1250" s="42">
        <f t="shared" si="1130"/>
        <v>37727.5</v>
      </c>
      <c r="N1250" s="42">
        <f t="shared" si="1131"/>
        <v>37727.5</v>
      </c>
      <c r="O1250" s="48">
        <f t="shared" si="1144"/>
        <v>0</v>
      </c>
      <c r="P1250" s="48">
        <f t="shared" si="1144"/>
        <v>0</v>
      </c>
      <c r="Q1250" s="48">
        <f t="shared" si="1144"/>
        <v>0</v>
      </c>
      <c r="R1250" s="45">
        <f t="shared" si="1094"/>
        <v>37955.100000000006</v>
      </c>
      <c r="S1250" s="45">
        <f t="shared" si="1095"/>
        <v>37727.5</v>
      </c>
      <c r="T1250" s="45">
        <f t="shared" si="1096"/>
        <v>37727.5</v>
      </c>
      <c r="U1250" s="48">
        <f t="shared" si="1144"/>
        <v>0</v>
      </c>
    </row>
    <row r="1251" spans="1:21" ht="47.25" x14ac:dyDescent="0.25">
      <c r="A1251" s="20" t="s">
        <v>238</v>
      </c>
      <c r="B1251" s="20" t="s">
        <v>167</v>
      </c>
      <c r="C1251" s="20"/>
      <c r="D1251" s="20"/>
      <c r="E1251" s="23" t="s">
        <v>734</v>
      </c>
      <c r="F1251" s="24">
        <f>F1252</f>
        <v>37955.100000000006</v>
      </c>
      <c r="G1251" s="24">
        <f t="shared" si="1144"/>
        <v>37727.5</v>
      </c>
      <c r="H1251" s="24">
        <f t="shared" si="1144"/>
        <v>37727.5</v>
      </c>
      <c r="I1251" s="24">
        <f t="shared" si="1144"/>
        <v>0</v>
      </c>
      <c r="J1251" s="24">
        <f t="shared" si="1144"/>
        <v>0</v>
      </c>
      <c r="K1251" s="24">
        <f t="shared" si="1144"/>
        <v>0</v>
      </c>
      <c r="L1251" s="42">
        <f t="shared" si="1129"/>
        <v>37955.100000000006</v>
      </c>
      <c r="M1251" s="42">
        <f t="shared" si="1130"/>
        <v>37727.5</v>
      </c>
      <c r="N1251" s="42">
        <f t="shared" si="1131"/>
        <v>37727.5</v>
      </c>
      <c r="O1251" s="48">
        <f t="shared" si="1144"/>
        <v>0</v>
      </c>
      <c r="P1251" s="48">
        <f t="shared" si="1144"/>
        <v>0</v>
      </c>
      <c r="Q1251" s="48">
        <f t="shared" si="1144"/>
        <v>0</v>
      </c>
      <c r="R1251" s="45">
        <f t="shared" si="1094"/>
        <v>37955.100000000006</v>
      </c>
      <c r="S1251" s="45">
        <f t="shared" si="1095"/>
        <v>37727.5</v>
      </c>
      <c r="T1251" s="45">
        <f t="shared" si="1096"/>
        <v>37727.5</v>
      </c>
      <c r="U1251" s="48">
        <f t="shared" si="1144"/>
        <v>0</v>
      </c>
    </row>
    <row r="1252" spans="1:21" x14ac:dyDescent="0.25">
      <c r="A1252" s="20" t="s">
        <v>238</v>
      </c>
      <c r="B1252" s="20">
        <v>240</v>
      </c>
      <c r="C1252" s="20" t="s">
        <v>58</v>
      </c>
      <c r="D1252" s="20" t="s">
        <v>73</v>
      </c>
      <c r="E1252" s="23" t="s">
        <v>765</v>
      </c>
      <c r="F1252" s="24">
        <v>37955.100000000006</v>
      </c>
      <c r="G1252" s="24">
        <v>37727.5</v>
      </c>
      <c r="H1252" s="24">
        <v>37727.5</v>
      </c>
      <c r="I1252" s="24"/>
      <c r="J1252" s="24"/>
      <c r="K1252" s="24"/>
      <c r="L1252" s="42">
        <f t="shared" si="1129"/>
        <v>37955.100000000006</v>
      </c>
      <c r="M1252" s="42">
        <f t="shared" si="1130"/>
        <v>37727.5</v>
      </c>
      <c r="N1252" s="42">
        <f t="shared" si="1131"/>
        <v>37727.5</v>
      </c>
      <c r="O1252" s="48"/>
      <c r="P1252" s="48"/>
      <c r="Q1252" s="48"/>
      <c r="R1252" s="45">
        <f t="shared" ref="R1252:R1315" si="1145">L1252+O1252</f>
        <v>37955.100000000006</v>
      </c>
      <c r="S1252" s="45">
        <f t="shared" ref="S1252:S1315" si="1146">M1252+P1252</f>
        <v>37727.5</v>
      </c>
      <c r="T1252" s="45">
        <f t="shared" ref="T1252:T1315" si="1147">N1252+Q1252</f>
        <v>37727.5</v>
      </c>
      <c r="U1252" s="48"/>
    </row>
    <row r="1253" spans="1:21" ht="94.5" x14ac:dyDescent="0.25">
      <c r="A1253" s="20" t="s">
        <v>239</v>
      </c>
      <c r="B1253" s="20"/>
      <c r="C1253" s="20"/>
      <c r="D1253" s="20"/>
      <c r="E1253" s="23" t="s">
        <v>628</v>
      </c>
      <c r="F1253" s="24">
        <f>F1254</f>
        <v>354.9</v>
      </c>
      <c r="G1253" s="24">
        <f t="shared" ref="G1253:U1255" si="1148">G1254</f>
        <v>1004.1</v>
      </c>
      <c r="H1253" s="24">
        <f t="shared" si="1148"/>
        <v>1004.1</v>
      </c>
      <c r="I1253" s="24">
        <f t="shared" si="1148"/>
        <v>0</v>
      </c>
      <c r="J1253" s="24">
        <f t="shared" si="1148"/>
        <v>0</v>
      </c>
      <c r="K1253" s="24">
        <f t="shared" si="1148"/>
        <v>0</v>
      </c>
      <c r="L1253" s="42">
        <f t="shared" si="1129"/>
        <v>354.9</v>
      </c>
      <c r="M1253" s="42">
        <f t="shared" si="1130"/>
        <v>1004.1</v>
      </c>
      <c r="N1253" s="42">
        <f t="shared" si="1131"/>
        <v>1004.1</v>
      </c>
      <c r="O1253" s="48">
        <f t="shared" si="1148"/>
        <v>0</v>
      </c>
      <c r="P1253" s="48">
        <f t="shared" si="1148"/>
        <v>0</v>
      </c>
      <c r="Q1253" s="48">
        <f t="shared" si="1148"/>
        <v>0</v>
      </c>
      <c r="R1253" s="45">
        <f t="shared" si="1145"/>
        <v>354.9</v>
      </c>
      <c r="S1253" s="45">
        <f t="shared" si="1146"/>
        <v>1004.1</v>
      </c>
      <c r="T1253" s="45">
        <f t="shared" si="1147"/>
        <v>1004.1</v>
      </c>
      <c r="U1253" s="48">
        <f t="shared" si="1148"/>
        <v>0</v>
      </c>
    </row>
    <row r="1254" spans="1:21" ht="31.5" x14ac:dyDescent="0.25">
      <c r="A1254" s="20" t="s">
        <v>239</v>
      </c>
      <c r="B1254" s="20" t="s">
        <v>6</v>
      </c>
      <c r="C1254" s="20"/>
      <c r="D1254" s="20"/>
      <c r="E1254" s="23" t="s">
        <v>733</v>
      </c>
      <c r="F1254" s="24">
        <f>F1255</f>
        <v>354.9</v>
      </c>
      <c r="G1254" s="24">
        <f t="shared" si="1148"/>
        <v>1004.1</v>
      </c>
      <c r="H1254" s="24">
        <f t="shared" si="1148"/>
        <v>1004.1</v>
      </c>
      <c r="I1254" s="24">
        <f t="shared" si="1148"/>
        <v>0</v>
      </c>
      <c r="J1254" s="24">
        <f t="shared" si="1148"/>
        <v>0</v>
      </c>
      <c r="K1254" s="24">
        <f t="shared" si="1148"/>
        <v>0</v>
      </c>
      <c r="L1254" s="42">
        <f t="shared" si="1129"/>
        <v>354.9</v>
      </c>
      <c r="M1254" s="42">
        <f t="shared" si="1130"/>
        <v>1004.1</v>
      </c>
      <c r="N1254" s="42">
        <f t="shared" si="1131"/>
        <v>1004.1</v>
      </c>
      <c r="O1254" s="48">
        <f t="shared" si="1148"/>
        <v>0</v>
      </c>
      <c r="P1254" s="48">
        <f t="shared" si="1148"/>
        <v>0</v>
      </c>
      <c r="Q1254" s="48">
        <f t="shared" si="1148"/>
        <v>0</v>
      </c>
      <c r="R1254" s="45">
        <f t="shared" si="1145"/>
        <v>354.9</v>
      </c>
      <c r="S1254" s="45">
        <f t="shared" si="1146"/>
        <v>1004.1</v>
      </c>
      <c r="T1254" s="45">
        <f t="shared" si="1147"/>
        <v>1004.1</v>
      </c>
      <c r="U1254" s="48">
        <f t="shared" si="1148"/>
        <v>0</v>
      </c>
    </row>
    <row r="1255" spans="1:21" ht="47.25" x14ac:dyDescent="0.25">
      <c r="A1255" s="20" t="s">
        <v>239</v>
      </c>
      <c r="B1255" s="20" t="s">
        <v>167</v>
      </c>
      <c r="C1255" s="20"/>
      <c r="D1255" s="20"/>
      <c r="E1255" s="23" t="s">
        <v>734</v>
      </c>
      <c r="F1255" s="24">
        <f>F1256</f>
        <v>354.9</v>
      </c>
      <c r="G1255" s="24">
        <f t="shared" si="1148"/>
        <v>1004.1</v>
      </c>
      <c r="H1255" s="24">
        <f t="shared" si="1148"/>
        <v>1004.1</v>
      </c>
      <c r="I1255" s="24">
        <f t="shared" si="1148"/>
        <v>0</v>
      </c>
      <c r="J1255" s="24">
        <f t="shared" si="1148"/>
        <v>0</v>
      </c>
      <c r="K1255" s="24">
        <f t="shared" si="1148"/>
        <v>0</v>
      </c>
      <c r="L1255" s="42">
        <f t="shared" si="1129"/>
        <v>354.9</v>
      </c>
      <c r="M1255" s="42">
        <f t="shared" si="1130"/>
        <v>1004.1</v>
      </c>
      <c r="N1255" s="42">
        <f t="shared" si="1131"/>
        <v>1004.1</v>
      </c>
      <c r="O1255" s="48">
        <f t="shared" si="1148"/>
        <v>0</v>
      </c>
      <c r="P1255" s="48">
        <f t="shared" si="1148"/>
        <v>0</v>
      </c>
      <c r="Q1255" s="48">
        <f t="shared" si="1148"/>
        <v>0</v>
      </c>
      <c r="R1255" s="45">
        <f t="shared" si="1145"/>
        <v>354.9</v>
      </c>
      <c r="S1255" s="45">
        <f t="shared" si="1146"/>
        <v>1004.1</v>
      </c>
      <c r="T1255" s="45">
        <f t="shared" si="1147"/>
        <v>1004.1</v>
      </c>
      <c r="U1255" s="48">
        <f t="shared" si="1148"/>
        <v>0</v>
      </c>
    </row>
    <row r="1256" spans="1:21" x14ac:dyDescent="0.25">
      <c r="A1256" s="20" t="s">
        <v>239</v>
      </c>
      <c r="B1256" s="20">
        <v>240</v>
      </c>
      <c r="C1256" s="20" t="s">
        <v>58</v>
      </c>
      <c r="D1256" s="20" t="s">
        <v>73</v>
      </c>
      <c r="E1256" s="23" t="s">
        <v>765</v>
      </c>
      <c r="F1256" s="24">
        <v>354.9</v>
      </c>
      <c r="G1256" s="24">
        <v>1004.1</v>
      </c>
      <c r="H1256" s="24">
        <v>1004.1</v>
      </c>
      <c r="I1256" s="24"/>
      <c r="J1256" s="24"/>
      <c r="K1256" s="24"/>
      <c r="L1256" s="42">
        <f t="shared" si="1129"/>
        <v>354.9</v>
      </c>
      <c r="M1256" s="42">
        <f t="shared" si="1130"/>
        <v>1004.1</v>
      </c>
      <c r="N1256" s="42">
        <f t="shared" si="1131"/>
        <v>1004.1</v>
      </c>
      <c r="O1256" s="48"/>
      <c r="P1256" s="48"/>
      <c r="Q1256" s="48"/>
      <c r="R1256" s="45">
        <f t="shared" si="1145"/>
        <v>354.9</v>
      </c>
      <c r="S1256" s="45">
        <f t="shared" si="1146"/>
        <v>1004.1</v>
      </c>
      <c r="T1256" s="45">
        <f t="shared" si="1147"/>
        <v>1004.1</v>
      </c>
      <c r="U1256" s="48"/>
    </row>
    <row r="1257" spans="1:21" s="8" customFormat="1" ht="47.25" x14ac:dyDescent="0.25">
      <c r="A1257" s="1" t="s">
        <v>53</v>
      </c>
      <c r="B1257" s="1"/>
      <c r="C1257" s="1"/>
      <c r="D1257" s="1"/>
      <c r="E1257" s="2" t="s">
        <v>629</v>
      </c>
      <c r="F1257" s="3">
        <f>F1258+F1286</f>
        <v>107736.4</v>
      </c>
      <c r="G1257" s="3">
        <f t="shared" ref="G1257:K1257" si="1149">G1258+G1286</f>
        <v>124788.80000000002</v>
      </c>
      <c r="H1257" s="3">
        <f t="shared" si="1149"/>
        <v>114342.40000000001</v>
      </c>
      <c r="I1257" s="3">
        <f t="shared" si="1149"/>
        <v>-27000</v>
      </c>
      <c r="J1257" s="3">
        <f t="shared" si="1149"/>
        <v>0</v>
      </c>
      <c r="K1257" s="3">
        <f t="shared" si="1149"/>
        <v>0</v>
      </c>
      <c r="L1257" s="42">
        <f t="shared" si="1129"/>
        <v>80736.399999999994</v>
      </c>
      <c r="M1257" s="42">
        <f t="shared" si="1130"/>
        <v>124788.80000000002</v>
      </c>
      <c r="N1257" s="42">
        <f t="shared" si="1131"/>
        <v>114342.40000000001</v>
      </c>
      <c r="O1257" s="50">
        <f t="shared" ref="O1257:P1257" si="1150">O1258+O1286</f>
        <v>0</v>
      </c>
      <c r="P1257" s="50">
        <f t="shared" si="1150"/>
        <v>0</v>
      </c>
      <c r="Q1257" s="50">
        <f t="shared" ref="Q1257" si="1151">Q1258+Q1286</f>
        <v>0</v>
      </c>
      <c r="R1257" s="53">
        <f t="shared" si="1145"/>
        <v>80736.399999999994</v>
      </c>
      <c r="S1257" s="45">
        <f t="shared" si="1146"/>
        <v>124788.80000000002</v>
      </c>
      <c r="T1257" s="45">
        <f t="shared" si="1147"/>
        <v>114342.40000000001</v>
      </c>
      <c r="U1257" s="50">
        <f t="shared" ref="U1257" si="1152">U1258+U1286</f>
        <v>0</v>
      </c>
    </row>
    <row r="1258" spans="1:21" s="28" customFormat="1" ht="63" x14ac:dyDescent="0.25">
      <c r="A1258" s="25" t="s">
        <v>54</v>
      </c>
      <c r="B1258" s="25"/>
      <c r="C1258" s="25"/>
      <c r="D1258" s="25"/>
      <c r="E1258" s="26" t="s">
        <v>630</v>
      </c>
      <c r="F1258" s="27">
        <f>F1259+F1263+F1270+F1274+F1278+F1282</f>
        <v>71459.899999999994</v>
      </c>
      <c r="G1258" s="27">
        <f t="shared" ref="G1258:K1258" si="1153">G1259+G1263+G1270+G1274+G1278+G1282</f>
        <v>90820.900000000009</v>
      </c>
      <c r="H1258" s="27">
        <f t="shared" si="1153"/>
        <v>88657.900000000009</v>
      </c>
      <c r="I1258" s="27">
        <f t="shared" si="1153"/>
        <v>-27000</v>
      </c>
      <c r="J1258" s="27">
        <f t="shared" si="1153"/>
        <v>0</v>
      </c>
      <c r="K1258" s="27">
        <f t="shared" si="1153"/>
        <v>0</v>
      </c>
      <c r="L1258" s="42">
        <f t="shared" si="1129"/>
        <v>44459.899999999994</v>
      </c>
      <c r="M1258" s="42">
        <f t="shared" si="1130"/>
        <v>90820.900000000009</v>
      </c>
      <c r="N1258" s="42">
        <f t="shared" si="1131"/>
        <v>88657.900000000009</v>
      </c>
      <c r="O1258" s="49">
        <f t="shared" ref="O1258:P1258" si="1154">O1259+O1263+O1270+O1274+O1278+O1282</f>
        <v>0</v>
      </c>
      <c r="P1258" s="49">
        <f t="shared" si="1154"/>
        <v>0</v>
      </c>
      <c r="Q1258" s="49">
        <f t="shared" ref="Q1258" si="1155">Q1259+Q1263+Q1270+Q1274+Q1278+Q1282</f>
        <v>0</v>
      </c>
      <c r="R1258" s="55">
        <f t="shared" si="1145"/>
        <v>44459.899999999994</v>
      </c>
      <c r="S1258" s="45">
        <f t="shared" si="1146"/>
        <v>90820.900000000009</v>
      </c>
      <c r="T1258" s="45">
        <f t="shared" si="1147"/>
        <v>88657.900000000009</v>
      </c>
      <c r="U1258" s="49">
        <f t="shared" ref="U1258" si="1156">U1259+U1263+U1270+U1274+U1278+U1282</f>
        <v>0</v>
      </c>
    </row>
    <row r="1259" spans="1:21" ht="78.75" x14ac:dyDescent="0.25">
      <c r="A1259" s="20" t="s">
        <v>46</v>
      </c>
      <c r="B1259" s="20"/>
      <c r="C1259" s="20"/>
      <c r="D1259" s="20"/>
      <c r="E1259" s="23" t="s">
        <v>434</v>
      </c>
      <c r="F1259" s="24">
        <f>F1260</f>
        <v>57649.4</v>
      </c>
      <c r="G1259" s="24">
        <f t="shared" ref="G1259:U1261" si="1157">G1260</f>
        <v>82218.100000000006</v>
      </c>
      <c r="H1259" s="24">
        <f t="shared" si="1157"/>
        <v>82218.100000000006</v>
      </c>
      <c r="I1259" s="24">
        <f t="shared" si="1157"/>
        <v>-27000</v>
      </c>
      <c r="J1259" s="24">
        <f t="shared" si="1157"/>
        <v>0</v>
      </c>
      <c r="K1259" s="24">
        <f t="shared" si="1157"/>
        <v>0</v>
      </c>
      <c r="L1259" s="42">
        <f t="shared" si="1129"/>
        <v>30649.4</v>
      </c>
      <c r="M1259" s="42">
        <f t="shared" si="1130"/>
        <v>82218.100000000006</v>
      </c>
      <c r="N1259" s="42">
        <f t="shared" si="1131"/>
        <v>82218.100000000006</v>
      </c>
      <c r="O1259" s="48">
        <f t="shared" si="1157"/>
        <v>0</v>
      </c>
      <c r="P1259" s="48">
        <f t="shared" si="1157"/>
        <v>0</v>
      </c>
      <c r="Q1259" s="48">
        <f t="shared" si="1157"/>
        <v>0</v>
      </c>
      <c r="R1259" s="45">
        <f t="shared" si="1145"/>
        <v>30649.4</v>
      </c>
      <c r="S1259" s="45">
        <f t="shared" si="1146"/>
        <v>82218.100000000006</v>
      </c>
      <c r="T1259" s="45">
        <f t="shared" si="1147"/>
        <v>82218.100000000006</v>
      </c>
      <c r="U1259" s="48">
        <f t="shared" si="1157"/>
        <v>0</v>
      </c>
    </row>
    <row r="1260" spans="1:21" ht="47.25" x14ac:dyDescent="0.25">
      <c r="A1260" s="20" t="s">
        <v>46</v>
      </c>
      <c r="B1260" s="20" t="s">
        <v>55</v>
      </c>
      <c r="C1260" s="20"/>
      <c r="D1260" s="20"/>
      <c r="E1260" s="39" t="s">
        <v>742</v>
      </c>
      <c r="F1260" s="24">
        <f>F1261</f>
        <v>57649.4</v>
      </c>
      <c r="G1260" s="24">
        <f t="shared" si="1157"/>
        <v>82218.100000000006</v>
      </c>
      <c r="H1260" s="24">
        <f t="shared" si="1157"/>
        <v>82218.100000000006</v>
      </c>
      <c r="I1260" s="24">
        <f t="shared" si="1157"/>
        <v>-27000</v>
      </c>
      <c r="J1260" s="24">
        <f t="shared" si="1157"/>
        <v>0</v>
      </c>
      <c r="K1260" s="24">
        <f t="shared" si="1157"/>
        <v>0</v>
      </c>
      <c r="L1260" s="42">
        <f t="shared" si="1129"/>
        <v>30649.4</v>
      </c>
      <c r="M1260" s="42">
        <f t="shared" si="1130"/>
        <v>82218.100000000006</v>
      </c>
      <c r="N1260" s="42">
        <f t="shared" si="1131"/>
        <v>82218.100000000006</v>
      </c>
      <c r="O1260" s="48">
        <f t="shared" si="1157"/>
        <v>0</v>
      </c>
      <c r="P1260" s="48">
        <f t="shared" si="1157"/>
        <v>0</v>
      </c>
      <c r="Q1260" s="48">
        <f t="shared" si="1157"/>
        <v>0</v>
      </c>
      <c r="R1260" s="45">
        <f t="shared" si="1145"/>
        <v>30649.4</v>
      </c>
      <c r="S1260" s="45">
        <f t="shared" si="1146"/>
        <v>82218.100000000006</v>
      </c>
      <c r="T1260" s="45">
        <f t="shared" si="1147"/>
        <v>82218.100000000006</v>
      </c>
      <c r="U1260" s="48">
        <f t="shared" si="1157"/>
        <v>0</v>
      </c>
    </row>
    <row r="1261" spans="1:21" x14ac:dyDescent="0.25">
      <c r="A1261" s="20" t="s">
        <v>46</v>
      </c>
      <c r="B1261" s="20" t="s">
        <v>419</v>
      </c>
      <c r="C1261" s="20"/>
      <c r="D1261" s="20"/>
      <c r="E1261" s="39" t="s">
        <v>743</v>
      </c>
      <c r="F1261" s="24">
        <f>F1262</f>
        <v>57649.4</v>
      </c>
      <c r="G1261" s="24">
        <f t="shared" si="1157"/>
        <v>82218.100000000006</v>
      </c>
      <c r="H1261" s="24">
        <f t="shared" si="1157"/>
        <v>82218.100000000006</v>
      </c>
      <c r="I1261" s="24">
        <f t="shared" si="1157"/>
        <v>-27000</v>
      </c>
      <c r="J1261" s="24">
        <f t="shared" si="1157"/>
        <v>0</v>
      </c>
      <c r="K1261" s="24">
        <f t="shared" si="1157"/>
        <v>0</v>
      </c>
      <c r="L1261" s="42">
        <f t="shared" si="1129"/>
        <v>30649.4</v>
      </c>
      <c r="M1261" s="42">
        <f t="shared" si="1130"/>
        <v>82218.100000000006</v>
      </c>
      <c r="N1261" s="42">
        <f t="shared" si="1131"/>
        <v>82218.100000000006</v>
      </c>
      <c r="O1261" s="48">
        <f t="shared" si="1157"/>
        <v>0</v>
      </c>
      <c r="P1261" s="48">
        <f t="shared" si="1157"/>
        <v>0</v>
      </c>
      <c r="Q1261" s="48">
        <f t="shared" si="1157"/>
        <v>0</v>
      </c>
      <c r="R1261" s="45">
        <f t="shared" si="1145"/>
        <v>30649.4</v>
      </c>
      <c r="S1261" s="45">
        <f t="shared" si="1146"/>
        <v>82218.100000000006</v>
      </c>
      <c r="T1261" s="45">
        <f t="shared" si="1147"/>
        <v>82218.100000000006</v>
      </c>
      <c r="U1261" s="48">
        <f t="shared" si="1157"/>
        <v>0</v>
      </c>
    </row>
    <row r="1262" spans="1:21" ht="31.5" x14ac:dyDescent="0.25">
      <c r="A1262" s="20" t="s">
        <v>46</v>
      </c>
      <c r="B1262" s="20">
        <v>610</v>
      </c>
      <c r="C1262" s="20" t="s">
        <v>44</v>
      </c>
      <c r="D1262" s="20" t="s">
        <v>45</v>
      </c>
      <c r="E1262" s="23" t="s">
        <v>763</v>
      </c>
      <c r="F1262" s="24">
        <v>57649.4</v>
      </c>
      <c r="G1262" s="24">
        <v>82218.100000000006</v>
      </c>
      <c r="H1262" s="24">
        <v>82218.100000000006</v>
      </c>
      <c r="I1262" s="24">
        <v>-27000</v>
      </c>
      <c r="J1262" s="24"/>
      <c r="K1262" s="24"/>
      <c r="L1262" s="42">
        <f t="shared" si="1129"/>
        <v>30649.4</v>
      </c>
      <c r="M1262" s="42">
        <f t="shared" si="1130"/>
        <v>82218.100000000006</v>
      </c>
      <c r="N1262" s="42">
        <f t="shared" si="1131"/>
        <v>82218.100000000006</v>
      </c>
      <c r="O1262" s="48"/>
      <c r="P1262" s="48"/>
      <c r="Q1262" s="48"/>
      <c r="R1262" s="45">
        <f t="shared" si="1145"/>
        <v>30649.4</v>
      </c>
      <c r="S1262" s="45">
        <f t="shared" si="1146"/>
        <v>82218.100000000006</v>
      </c>
      <c r="T1262" s="45">
        <f t="shared" si="1147"/>
        <v>82218.100000000006</v>
      </c>
      <c r="U1262" s="48"/>
    </row>
    <row r="1263" spans="1:21" ht="31.5" x14ac:dyDescent="0.25">
      <c r="A1263" s="20" t="s">
        <v>47</v>
      </c>
      <c r="B1263" s="20"/>
      <c r="C1263" s="20"/>
      <c r="D1263" s="20"/>
      <c r="E1263" s="23" t="s">
        <v>631</v>
      </c>
      <c r="F1263" s="24">
        <f>F1264+F1267</f>
        <v>5184.2999999999993</v>
      </c>
      <c r="G1263" s="24">
        <f t="shared" ref="G1263:K1263" si="1158">G1264+G1267</f>
        <v>4324.3999999999996</v>
      </c>
      <c r="H1263" s="24">
        <f t="shared" si="1158"/>
        <v>4476.4999999999991</v>
      </c>
      <c r="I1263" s="24">
        <f t="shared" si="1158"/>
        <v>0</v>
      </c>
      <c r="J1263" s="24">
        <f t="shared" si="1158"/>
        <v>0</v>
      </c>
      <c r="K1263" s="24">
        <f t="shared" si="1158"/>
        <v>0</v>
      </c>
      <c r="L1263" s="42">
        <f t="shared" si="1129"/>
        <v>5184.2999999999993</v>
      </c>
      <c r="M1263" s="42">
        <f t="shared" si="1130"/>
        <v>4324.3999999999996</v>
      </c>
      <c r="N1263" s="42">
        <f t="shared" si="1131"/>
        <v>4476.4999999999991</v>
      </c>
      <c r="O1263" s="48">
        <f t="shared" ref="O1263:P1263" si="1159">O1264+O1267</f>
        <v>0</v>
      </c>
      <c r="P1263" s="48">
        <f t="shared" si="1159"/>
        <v>0</v>
      </c>
      <c r="Q1263" s="48">
        <f t="shared" ref="Q1263" si="1160">Q1264+Q1267</f>
        <v>0</v>
      </c>
      <c r="R1263" s="45">
        <f t="shared" si="1145"/>
        <v>5184.2999999999993</v>
      </c>
      <c r="S1263" s="45">
        <f t="shared" si="1146"/>
        <v>4324.3999999999996</v>
      </c>
      <c r="T1263" s="45">
        <f t="shared" si="1147"/>
        <v>4476.4999999999991</v>
      </c>
      <c r="U1263" s="48">
        <f t="shared" ref="U1263" si="1161">U1264+U1267</f>
        <v>0</v>
      </c>
    </row>
    <row r="1264" spans="1:21" ht="31.5" x14ac:dyDescent="0.25">
      <c r="A1264" s="20" t="s">
        <v>47</v>
      </c>
      <c r="B1264" s="20" t="s">
        <v>6</v>
      </c>
      <c r="C1264" s="20"/>
      <c r="D1264" s="20"/>
      <c r="E1264" s="23" t="s">
        <v>733</v>
      </c>
      <c r="F1264" s="24">
        <f>F1265</f>
        <v>5174.2999999999993</v>
      </c>
      <c r="G1264" s="24">
        <f t="shared" ref="G1264:U1265" si="1162">G1265</f>
        <v>4314.3999999999996</v>
      </c>
      <c r="H1264" s="24">
        <f t="shared" si="1162"/>
        <v>4466.4999999999991</v>
      </c>
      <c r="I1264" s="24">
        <f t="shared" si="1162"/>
        <v>0</v>
      </c>
      <c r="J1264" s="24">
        <f t="shared" si="1162"/>
        <v>0</v>
      </c>
      <c r="K1264" s="24">
        <f t="shared" si="1162"/>
        <v>0</v>
      </c>
      <c r="L1264" s="42">
        <f t="shared" si="1129"/>
        <v>5174.2999999999993</v>
      </c>
      <c r="M1264" s="42">
        <f t="shared" si="1130"/>
        <v>4314.3999999999996</v>
      </c>
      <c r="N1264" s="42">
        <f t="shared" si="1131"/>
        <v>4466.4999999999991</v>
      </c>
      <c r="O1264" s="48">
        <f t="shared" si="1162"/>
        <v>0</v>
      </c>
      <c r="P1264" s="48">
        <f t="shared" si="1162"/>
        <v>0</v>
      </c>
      <c r="Q1264" s="48">
        <f t="shared" si="1162"/>
        <v>0</v>
      </c>
      <c r="R1264" s="45">
        <f t="shared" si="1145"/>
        <v>5174.2999999999993</v>
      </c>
      <c r="S1264" s="45">
        <f t="shared" si="1146"/>
        <v>4314.3999999999996</v>
      </c>
      <c r="T1264" s="45">
        <f t="shared" si="1147"/>
        <v>4466.4999999999991</v>
      </c>
      <c r="U1264" s="48">
        <f t="shared" si="1162"/>
        <v>0</v>
      </c>
    </row>
    <row r="1265" spans="1:21" ht="47.25" x14ac:dyDescent="0.25">
      <c r="A1265" s="20" t="s">
        <v>47</v>
      </c>
      <c r="B1265" s="20" t="s">
        <v>167</v>
      </c>
      <c r="C1265" s="20"/>
      <c r="D1265" s="20"/>
      <c r="E1265" s="23" t="s">
        <v>734</v>
      </c>
      <c r="F1265" s="24">
        <f>F1266</f>
        <v>5174.2999999999993</v>
      </c>
      <c r="G1265" s="24">
        <f t="shared" si="1162"/>
        <v>4314.3999999999996</v>
      </c>
      <c r="H1265" s="24">
        <f t="shared" si="1162"/>
        <v>4466.4999999999991</v>
      </c>
      <c r="I1265" s="24">
        <f t="shared" si="1162"/>
        <v>0</v>
      </c>
      <c r="J1265" s="24">
        <f t="shared" si="1162"/>
        <v>0</v>
      </c>
      <c r="K1265" s="24">
        <f t="shared" si="1162"/>
        <v>0</v>
      </c>
      <c r="L1265" s="42">
        <f t="shared" si="1129"/>
        <v>5174.2999999999993</v>
      </c>
      <c r="M1265" s="42">
        <f t="shared" si="1130"/>
        <v>4314.3999999999996</v>
      </c>
      <c r="N1265" s="42">
        <f t="shared" si="1131"/>
        <v>4466.4999999999991</v>
      </c>
      <c r="O1265" s="48">
        <f t="shared" si="1162"/>
        <v>0</v>
      </c>
      <c r="P1265" s="48">
        <f t="shared" si="1162"/>
        <v>0</v>
      </c>
      <c r="Q1265" s="48">
        <f t="shared" si="1162"/>
        <v>0</v>
      </c>
      <c r="R1265" s="45">
        <f t="shared" si="1145"/>
        <v>5174.2999999999993</v>
      </c>
      <c r="S1265" s="45">
        <f t="shared" si="1146"/>
        <v>4314.3999999999996</v>
      </c>
      <c r="T1265" s="45">
        <f t="shared" si="1147"/>
        <v>4466.4999999999991</v>
      </c>
      <c r="U1265" s="48">
        <f t="shared" si="1162"/>
        <v>0</v>
      </c>
    </row>
    <row r="1266" spans="1:21" ht="31.5" x14ac:dyDescent="0.25">
      <c r="A1266" s="20" t="s">
        <v>47</v>
      </c>
      <c r="B1266" s="20">
        <v>240</v>
      </c>
      <c r="C1266" s="20" t="s">
        <v>44</v>
      </c>
      <c r="D1266" s="20" t="s">
        <v>45</v>
      </c>
      <c r="E1266" s="23" t="s">
        <v>763</v>
      </c>
      <c r="F1266" s="24">
        <v>5174.2999999999993</v>
      </c>
      <c r="G1266" s="24">
        <v>4314.3999999999996</v>
      </c>
      <c r="H1266" s="24">
        <v>4466.4999999999991</v>
      </c>
      <c r="I1266" s="24"/>
      <c r="J1266" s="24"/>
      <c r="K1266" s="24"/>
      <c r="L1266" s="42">
        <f t="shared" si="1129"/>
        <v>5174.2999999999993</v>
      </c>
      <c r="M1266" s="42">
        <f t="shared" si="1130"/>
        <v>4314.3999999999996</v>
      </c>
      <c r="N1266" s="42">
        <f t="shared" si="1131"/>
        <v>4466.4999999999991</v>
      </c>
      <c r="O1266" s="48"/>
      <c r="P1266" s="48"/>
      <c r="Q1266" s="48"/>
      <c r="R1266" s="45">
        <f t="shared" si="1145"/>
        <v>5174.2999999999993</v>
      </c>
      <c r="S1266" s="45">
        <f t="shared" si="1146"/>
        <v>4314.3999999999996</v>
      </c>
      <c r="T1266" s="45">
        <f t="shared" si="1147"/>
        <v>4466.4999999999991</v>
      </c>
      <c r="U1266" s="48"/>
    </row>
    <row r="1267" spans="1:21" x14ac:dyDescent="0.25">
      <c r="A1267" s="20" t="s">
        <v>47</v>
      </c>
      <c r="B1267" s="20" t="s">
        <v>7</v>
      </c>
      <c r="C1267" s="20"/>
      <c r="D1267" s="20"/>
      <c r="E1267" s="23" t="s">
        <v>746</v>
      </c>
      <c r="F1267" s="24">
        <f>F1268</f>
        <v>10</v>
      </c>
      <c r="G1267" s="24">
        <f t="shared" ref="G1267:U1268" si="1163">G1268</f>
        <v>10</v>
      </c>
      <c r="H1267" s="24">
        <f t="shared" si="1163"/>
        <v>10</v>
      </c>
      <c r="I1267" s="24">
        <f t="shared" si="1163"/>
        <v>0</v>
      </c>
      <c r="J1267" s="24">
        <f t="shared" si="1163"/>
        <v>0</v>
      </c>
      <c r="K1267" s="24">
        <f t="shared" si="1163"/>
        <v>0</v>
      </c>
      <c r="L1267" s="42">
        <f t="shared" si="1129"/>
        <v>10</v>
      </c>
      <c r="M1267" s="42">
        <f t="shared" si="1130"/>
        <v>10</v>
      </c>
      <c r="N1267" s="42">
        <f t="shared" si="1131"/>
        <v>10</v>
      </c>
      <c r="O1267" s="48">
        <f t="shared" si="1163"/>
        <v>0</v>
      </c>
      <c r="P1267" s="48">
        <f t="shared" si="1163"/>
        <v>0</v>
      </c>
      <c r="Q1267" s="48">
        <f t="shared" si="1163"/>
        <v>0</v>
      </c>
      <c r="R1267" s="45">
        <f t="shared" si="1145"/>
        <v>10</v>
      </c>
      <c r="S1267" s="45">
        <f t="shared" si="1146"/>
        <v>10</v>
      </c>
      <c r="T1267" s="45">
        <f t="shared" si="1147"/>
        <v>10</v>
      </c>
      <c r="U1267" s="48">
        <f t="shared" si="1163"/>
        <v>0</v>
      </c>
    </row>
    <row r="1268" spans="1:21" x14ac:dyDescent="0.25">
      <c r="A1268" s="20" t="s">
        <v>47</v>
      </c>
      <c r="B1268" s="20" t="s">
        <v>215</v>
      </c>
      <c r="C1268" s="20"/>
      <c r="D1268" s="20"/>
      <c r="E1268" s="23" t="s">
        <v>749</v>
      </c>
      <c r="F1268" s="24">
        <f>F1269</f>
        <v>10</v>
      </c>
      <c r="G1268" s="24">
        <f t="shared" si="1163"/>
        <v>10</v>
      </c>
      <c r="H1268" s="24">
        <f t="shared" si="1163"/>
        <v>10</v>
      </c>
      <c r="I1268" s="24">
        <f t="shared" si="1163"/>
        <v>0</v>
      </c>
      <c r="J1268" s="24">
        <f t="shared" si="1163"/>
        <v>0</v>
      </c>
      <c r="K1268" s="24">
        <f t="shared" si="1163"/>
        <v>0</v>
      </c>
      <c r="L1268" s="42">
        <f t="shared" si="1129"/>
        <v>10</v>
      </c>
      <c r="M1268" s="42">
        <f t="shared" si="1130"/>
        <v>10</v>
      </c>
      <c r="N1268" s="42">
        <f t="shared" si="1131"/>
        <v>10</v>
      </c>
      <c r="O1268" s="48">
        <f t="shared" si="1163"/>
        <v>0</v>
      </c>
      <c r="P1268" s="48">
        <f t="shared" si="1163"/>
        <v>0</v>
      </c>
      <c r="Q1268" s="48">
        <f t="shared" si="1163"/>
        <v>0</v>
      </c>
      <c r="R1268" s="45">
        <f t="shared" si="1145"/>
        <v>10</v>
      </c>
      <c r="S1268" s="45">
        <f t="shared" si="1146"/>
        <v>10</v>
      </c>
      <c r="T1268" s="45">
        <f t="shared" si="1147"/>
        <v>10</v>
      </c>
      <c r="U1268" s="48">
        <f t="shared" si="1163"/>
        <v>0</v>
      </c>
    </row>
    <row r="1269" spans="1:21" ht="31.5" x14ac:dyDescent="0.25">
      <c r="A1269" s="20" t="s">
        <v>47</v>
      </c>
      <c r="B1269" s="20">
        <v>850</v>
      </c>
      <c r="C1269" s="20" t="s">
        <v>44</v>
      </c>
      <c r="D1269" s="20" t="s">
        <v>45</v>
      </c>
      <c r="E1269" s="23" t="s">
        <v>763</v>
      </c>
      <c r="F1269" s="24">
        <v>10</v>
      </c>
      <c r="G1269" s="24">
        <v>10</v>
      </c>
      <c r="H1269" s="24">
        <v>10</v>
      </c>
      <c r="I1269" s="24"/>
      <c r="J1269" s="24"/>
      <c r="K1269" s="24"/>
      <c r="L1269" s="42">
        <f t="shared" si="1129"/>
        <v>10</v>
      </c>
      <c r="M1269" s="42">
        <f t="shared" si="1130"/>
        <v>10</v>
      </c>
      <c r="N1269" s="42">
        <f t="shared" si="1131"/>
        <v>10</v>
      </c>
      <c r="O1269" s="48"/>
      <c r="P1269" s="48"/>
      <c r="Q1269" s="48"/>
      <c r="R1269" s="45">
        <f t="shared" si="1145"/>
        <v>10</v>
      </c>
      <c r="S1269" s="45">
        <f t="shared" si="1146"/>
        <v>10</v>
      </c>
      <c r="T1269" s="45">
        <f t="shared" si="1147"/>
        <v>10</v>
      </c>
      <c r="U1269" s="48"/>
    </row>
    <row r="1270" spans="1:21" ht="31.5" x14ac:dyDescent="0.25">
      <c r="A1270" s="20" t="s">
        <v>48</v>
      </c>
      <c r="B1270" s="20"/>
      <c r="C1270" s="20"/>
      <c r="D1270" s="20"/>
      <c r="E1270" s="23" t="s">
        <v>632</v>
      </c>
      <c r="F1270" s="24">
        <f>F1271</f>
        <v>2328</v>
      </c>
      <c r="G1270" s="24">
        <f t="shared" ref="G1270:U1272" si="1164">G1271</f>
        <v>0</v>
      </c>
      <c r="H1270" s="24">
        <f t="shared" si="1164"/>
        <v>0</v>
      </c>
      <c r="I1270" s="24">
        <f t="shared" si="1164"/>
        <v>0</v>
      </c>
      <c r="J1270" s="24">
        <f t="shared" si="1164"/>
        <v>0</v>
      </c>
      <c r="K1270" s="24">
        <f t="shared" si="1164"/>
        <v>0</v>
      </c>
      <c r="L1270" s="42">
        <f t="shared" si="1129"/>
        <v>2328</v>
      </c>
      <c r="M1270" s="42">
        <f t="shared" si="1130"/>
        <v>0</v>
      </c>
      <c r="N1270" s="42">
        <f t="shared" si="1131"/>
        <v>0</v>
      </c>
      <c r="O1270" s="48">
        <f t="shared" si="1164"/>
        <v>0</v>
      </c>
      <c r="P1270" s="48">
        <f t="shared" si="1164"/>
        <v>0</v>
      </c>
      <c r="Q1270" s="48">
        <f t="shared" si="1164"/>
        <v>0</v>
      </c>
      <c r="R1270" s="45">
        <f t="shared" si="1145"/>
        <v>2328</v>
      </c>
      <c r="S1270" s="45">
        <f t="shared" si="1146"/>
        <v>0</v>
      </c>
      <c r="T1270" s="45">
        <f t="shared" si="1147"/>
        <v>0</v>
      </c>
      <c r="U1270" s="48">
        <f t="shared" si="1164"/>
        <v>0</v>
      </c>
    </row>
    <row r="1271" spans="1:21" ht="31.5" x14ac:dyDescent="0.25">
      <c r="A1271" s="20" t="s">
        <v>48</v>
      </c>
      <c r="B1271" s="20" t="s">
        <v>6</v>
      </c>
      <c r="C1271" s="20"/>
      <c r="D1271" s="20"/>
      <c r="E1271" s="23" t="s">
        <v>733</v>
      </c>
      <c r="F1271" s="24">
        <f>F1272</f>
        <v>2328</v>
      </c>
      <c r="G1271" s="24">
        <f t="shared" si="1164"/>
        <v>0</v>
      </c>
      <c r="H1271" s="24">
        <f t="shared" si="1164"/>
        <v>0</v>
      </c>
      <c r="I1271" s="24">
        <f t="shared" si="1164"/>
        <v>0</v>
      </c>
      <c r="J1271" s="24">
        <f t="shared" si="1164"/>
        <v>0</v>
      </c>
      <c r="K1271" s="24">
        <f t="shared" si="1164"/>
        <v>0</v>
      </c>
      <c r="L1271" s="42">
        <f t="shared" si="1129"/>
        <v>2328</v>
      </c>
      <c r="M1271" s="42">
        <f t="shared" si="1130"/>
        <v>0</v>
      </c>
      <c r="N1271" s="42">
        <f t="shared" si="1131"/>
        <v>0</v>
      </c>
      <c r="O1271" s="48">
        <f t="shared" si="1164"/>
        <v>0</v>
      </c>
      <c r="P1271" s="48">
        <f t="shared" si="1164"/>
        <v>0</v>
      </c>
      <c r="Q1271" s="48">
        <f t="shared" si="1164"/>
        <v>0</v>
      </c>
      <c r="R1271" s="45">
        <f t="shared" si="1145"/>
        <v>2328</v>
      </c>
      <c r="S1271" s="45">
        <f t="shared" si="1146"/>
        <v>0</v>
      </c>
      <c r="T1271" s="45">
        <f t="shared" si="1147"/>
        <v>0</v>
      </c>
      <c r="U1271" s="48">
        <f t="shared" si="1164"/>
        <v>0</v>
      </c>
    </row>
    <row r="1272" spans="1:21" ht="47.25" x14ac:dyDescent="0.25">
      <c r="A1272" s="20" t="s">
        <v>48</v>
      </c>
      <c r="B1272" s="20" t="s">
        <v>167</v>
      </c>
      <c r="C1272" s="20"/>
      <c r="D1272" s="20"/>
      <c r="E1272" s="23" t="s">
        <v>734</v>
      </c>
      <c r="F1272" s="24">
        <f>F1273</f>
        <v>2328</v>
      </c>
      <c r="G1272" s="24">
        <f t="shared" si="1164"/>
        <v>0</v>
      </c>
      <c r="H1272" s="24">
        <f t="shared" si="1164"/>
        <v>0</v>
      </c>
      <c r="I1272" s="24">
        <f t="shared" si="1164"/>
        <v>0</v>
      </c>
      <c r="J1272" s="24">
        <f t="shared" si="1164"/>
        <v>0</v>
      </c>
      <c r="K1272" s="24">
        <f t="shared" si="1164"/>
        <v>0</v>
      </c>
      <c r="L1272" s="42">
        <f t="shared" si="1129"/>
        <v>2328</v>
      </c>
      <c r="M1272" s="42">
        <f t="shared" si="1130"/>
        <v>0</v>
      </c>
      <c r="N1272" s="42">
        <f t="shared" si="1131"/>
        <v>0</v>
      </c>
      <c r="O1272" s="48">
        <f t="shared" si="1164"/>
        <v>0</v>
      </c>
      <c r="P1272" s="48">
        <f t="shared" si="1164"/>
        <v>0</v>
      </c>
      <c r="Q1272" s="48">
        <f t="shared" si="1164"/>
        <v>0</v>
      </c>
      <c r="R1272" s="45">
        <f t="shared" si="1145"/>
        <v>2328</v>
      </c>
      <c r="S1272" s="45">
        <f t="shared" si="1146"/>
        <v>0</v>
      </c>
      <c r="T1272" s="45">
        <f t="shared" si="1147"/>
        <v>0</v>
      </c>
      <c r="U1272" s="48">
        <f t="shared" si="1164"/>
        <v>0</v>
      </c>
    </row>
    <row r="1273" spans="1:21" ht="31.5" x14ac:dyDescent="0.25">
      <c r="A1273" s="20" t="s">
        <v>48</v>
      </c>
      <c r="B1273" s="20">
        <v>240</v>
      </c>
      <c r="C1273" s="20" t="s">
        <v>44</v>
      </c>
      <c r="D1273" s="20" t="s">
        <v>45</v>
      </c>
      <c r="E1273" s="23" t="s">
        <v>763</v>
      </c>
      <c r="F1273" s="24">
        <v>2328</v>
      </c>
      <c r="G1273" s="24">
        <v>0</v>
      </c>
      <c r="H1273" s="24">
        <v>0</v>
      </c>
      <c r="I1273" s="24"/>
      <c r="J1273" s="24"/>
      <c r="K1273" s="24"/>
      <c r="L1273" s="42">
        <f t="shared" si="1129"/>
        <v>2328</v>
      </c>
      <c r="M1273" s="42">
        <f t="shared" si="1130"/>
        <v>0</v>
      </c>
      <c r="N1273" s="42">
        <f t="shared" si="1131"/>
        <v>0</v>
      </c>
      <c r="O1273" s="48"/>
      <c r="P1273" s="48"/>
      <c r="Q1273" s="48"/>
      <c r="R1273" s="45">
        <f t="shared" si="1145"/>
        <v>2328</v>
      </c>
      <c r="S1273" s="45">
        <f t="shared" si="1146"/>
        <v>0</v>
      </c>
      <c r="T1273" s="45">
        <f t="shared" si="1147"/>
        <v>0</v>
      </c>
      <c r="U1273" s="48"/>
    </row>
    <row r="1274" spans="1:21" ht="78.75" x14ac:dyDescent="0.25">
      <c r="A1274" s="20" t="s">
        <v>49</v>
      </c>
      <c r="B1274" s="20"/>
      <c r="C1274" s="20"/>
      <c r="D1274" s="20"/>
      <c r="E1274" s="23" t="s">
        <v>633</v>
      </c>
      <c r="F1274" s="24">
        <f>F1275</f>
        <v>3224</v>
      </c>
      <c r="G1274" s="24">
        <f t="shared" ref="G1274:U1276" si="1165">G1275</f>
        <v>0</v>
      </c>
      <c r="H1274" s="24">
        <f t="shared" si="1165"/>
        <v>0</v>
      </c>
      <c r="I1274" s="24">
        <f t="shared" si="1165"/>
        <v>0</v>
      </c>
      <c r="J1274" s="24">
        <f t="shared" si="1165"/>
        <v>0</v>
      </c>
      <c r="K1274" s="24">
        <f t="shared" si="1165"/>
        <v>0</v>
      </c>
      <c r="L1274" s="42">
        <f t="shared" si="1129"/>
        <v>3224</v>
      </c>
      <c r="M1274" s="42">
        <f t="shared" si="1130"/>
        <v>0</v>
      </c>
      <c r="N1274" s="42">
        <f t="shared" si="1131"/>
        <v>0</v>
      </c>
      <c r="O1274" s="48">
        <f t="shared" si="1165"/>
        <v>0</v>
      </c>
      <c r="P1274" s="48">
        <f t="shared" si="1165"/>
        <v>0</v>
      </c>
      <c r="Q1274" s="48">
        <f t="shared" si="1165"/>
        <v>0</v>
      </c>
      <c r="R1274" s="45">
        <f t="shared" si="1145"/>
        <v>3224</v>
      </c>
      <c r="S1274" s="45">
        <f t="shared" si="1146"/>
        <v>0</v>
      </c>
      <c r="T1274" s="45">
        <f t="shared" si="1147"/>
        <v>0</v>
      </c>
      <c r="U1274" s="48">
        <f t="shared" si="1165"/>
        <v>0</v>
      </c>
    </row>
    <row r="1275" spans="1:21" ht="31.5" x14ac:dyDescent="0.25">
      <c r="A1275" s="20" t="s">
        <v>49</v>
      </c>
      <c r="B1275" s="20" t="s">
        <v>6</v>
      </c>
      <c r="C1275" s="20"/>
      <c r="D1275" s="20"/>
      <c r="E1275" s="23" t="s">
        <v>733</v>
      </c>
      <c r="F1275" s="24">
        <f>F1276</f>
        <v>3224</v>
      </c>
      <c r="G1275" s="24">
        <f t="shared" si="1165"/>
        <v>0</v>
      </c>
      <c r="H1275" s="24">
        <f t="shared" si="1165"/>
        <v>0</v>
      </c>
      <c r="I1275" s="24">
        <f t="shared" si="1165"/>
        <v>0</v>
      </c>
      <c r="J1275" s="24">
        <f t="shared" si="1165"/>
        <v>0</v>
      </c>
      <c r="K1275" s="24">
        <f t="shared" si="1165"/>
        <v>0</v>
      </c>
      <c r="L1275" s="42">
        <f t="shared" si="1129"/>
        <v>3224</v>
      </c>
      <c r="M1275" s="42">
        <f t="shared" si="1130"/>
        <v>0</v>
      </c>
      <c r="N1275" s="42">
        <f t="shared" si="1131"/>
        <v>0</v>
      </c>
      <c r="O1275" s="48">
        <f t="shared" si="1165"/>
        <v>0</v>
      </c>
      <c r="P1275" s="48">
        <f t="shared" si="1165"/>
        <v>0</v>
      </c>
      <c r="Q1275" s="48">
        <f t="shared" si="1165"/>
        <v>0</v>
      </c>
      <c r="R1275" s="45">
        <f t="shared" si="1145"/>
        <v>3224</v>
      </c>
      <c r="S1275" s="45">
        <f t="shared" si="1146"/>
        <v>0</v>
      </c>
      <c r="T1275" s="45">
        <f t="shared" si="1147"/>
        <v>0</v>
      </c>
      <c r="U1275" s="48">
        <f t="shared" si="1165"/>
        <v>0</v>
      </c>
    </row>
    <row r="1276" spans="1:21" ht="47.25" x14ac:dyDescent="0.25">
      <c r="A1276" s="20" t="s">
        <v>49</v>
      </c>
      <c r="B1276" s="20" t="s">
        <v>167</v>
      </c>
      <c r="C1276" s="20"/>
      <c r="D1276" s="20"/>
      <c r="E1276" s="23" t="s">
        <v>734</v>
      </c>
      <c r="F1276" s="24">
        <f>F1277</f>
        <v>3224</v>
      </c>
      <c r="G1276" s="24">
        <f t="shared" si="1165"/>
        <v>0</v>
      </c>
      <c r="H1276" s="24">
        <f t="shared" si="1165"/>
        <v>0</v>
      </c>
      <c r="I1276" s="24">
        <f t="shared" si="1165"/>
        <v>0</v>
      </c>
      <c r="J1276" s="24">
        <f t="shared" si="1165"/>
        <v>0</v>
      </c>
      <c r="K1276" s="24">
        <f t="shared" si="1165"/>
        <v>0</v>
      </c>
      <c r="L1276" s="42">
        <f t="shared" si="1129"/>
        <v>3224</v>
      </c>
      <c r="M1276" s="42">
        <f t="shared" si="1130"/>
        <v>0</v>
      </c>
      <c r="N1276" s="42">
        <f t="shared" si="1131"/>
        <v>0</v>
      </c>
      <c r="O1276" s="48">
        <f t="shared" si="1165"/>
        <v>0</v>
      </c>
      <c r="P1276" s="48">
        <f t="shared" si="1165"/>
        <v>0</v>
      </c>
      <c r="Q1276" s="48">
        <f t="shared" si="1165"/>
        <v>0</v>
      </c>
      <c r="R1276" s="45">
        <f t="shared" si="1145"/>
        <v>3224</v>
      </c>
      <c r="S1276" s="45">
        <f t="shared" si="1146"/>
        <v>0</v>
      </c>
      <c r="T1276" s="45">
        <f t="shared" si="1147"/>
        <v>0</v>
      </c>
      <c r="U1276" s="48">
        <f t="shared" si="1165"/>
        <v>0</v>
      </c>
    </row>
    <row r="1277" spans="1:21" ht="31.5" x14ac:dyDescent="0.25">
      <c r="A1277" s="20" t="s">
        <v>49</v>
      </c>
      <c r="B1277" s="20">
        <v>240</v>
      </c>
      <c r="C1277" s="20" t="s">
        <v>44</v>
      </c>
      <c r="D1277" s="20" t="s">
        <v>45</v>
      </c>
      <c r="E1277" s="23" t="s">
        <v>763</v>
      </c>
      <c r="F1277" s="24">
        <v>3224</v>
      </c>
      <c r="G1277" s="24">
        <v>0</v>
      </c>
      <c r="H1277" s="24">
        <v>0</v>
      </c>
      <c r="I1277" s="24"/>
      <c r="J1277" s="24"/>
      <c r="K1277" s="24"/>
      <c r="L1277" s="42">
        <f t="shared" si="1129"/>
        <v>3224</v>
      </c>
      <c r="M1277" s="42">
        <f t="shared" si="1130"/>
        <v>0</v>
      </c>
      <c r="N1277" s="42">
        <f t="shared" si="1131"/>
        <v>0</v>
      </c>
      <c r="O1277" s="48"/>
      <c r="P1277" s="48"/>
      <c r="Q1277" s="48"/>
      <c r="R1277" s="45">
        <f t="shared" si="1145"/>
        <v>3224</v>
      </c>
      <c r="S1277" s="45">
        <f t="shared" si="1146"/>
        <v>0</v>
      </c>
      <c r="T1277" s="45">
        <f t="shared" si="1147"/>
        <v>0</v>
      </c>
      <c r="U1277" s="48"/>
    </row>
    <row r="1278" spans="1:21" ht="63" x14ac:dyDescent="0.25">
      <c r="A1278" s="20" t="s">
        <v>186</v>
      </c>
      <c r="B1278" s="20"/>
      <c r="C1278" s="20"/>
      <c r="D1278" s="20"/>
      <c r="E1278" s="23" t="s">
        <v>634</v>
      </c>
      <c r="F1278" s="24">
        <f>F1279</f>
        <v>1202.7</v>
      </c>
      <c r="G1278" s="24">
        <f t="shared" ref="G1278:U1280" si="1166">G1279</f>
        <v>816.80000000000007</v>
      </c>
      <c r="H1278" s="24">
        <f t="shared" si="1166"/>
        <v>29.1</v>
      </c>
      <c r="I1278" s="24">
        <f t="shared" si="1166"/>
        <v>0</v>
      </c>
      <c r="J1278" s="24">
        <f t="shared" si="1166"/>
        <v>0</v>
      </c>
      <c r="K1278" s="24">
        <f t="shared" si="1166"/>
        <v>0</v>
      </c>
      <c r="L1278" s="42">
        <f t="shared" si="1129"/>
        <v>1202.7</v>
      </c>
      <c r="M1278" s="42">
        <f t="shared" si="1130"/>
        <v>816.80000000000007</v>
      </c>
      <c r="N1278" s="42">
        <f t="shared" si="1131"/>
        <v>29.1</v>
      </c>
      <c r="O1278" s="48">
        <f t="shared" si="1166"/>
        <v>0</v>
      </c>
      <c r="P1278" s="48">
        <f t="shared" si="1166"/>
        <v>0</v>
      </c>
      <c r="Q1278" s="48">
        <f t="shared" si="1166"/>
        <v>0</v>
      </c>
      <c r="R1278" s="45">
        <f t="shared" si="1145"/>
        <v>1202.7</v>
      </c>
      <c r="S1278" s="45">
        <f t="shared" si="1146"/>
        <v>816.80000000000007</v>
      </c>
      <c r="T1278" s="45">
        <f t="shared" si="1147"/>
        <v>29.1</v>
      </c>
      <c r="U1278" s="48">
        <f t="shared" si="1166"/>
        <v>0</v>
      </c>
    </row>
    <row r="1279" spans="1:21" ht="31.5" x14ac:dyDescent="0.25">
      <c r="A1279" s="20" t="s">
        <v>186</v>
      </c>
      <c r="B1279" s="20" t="s">
        <v>6</v>
      </c>
      <c r="C1279" s="20"/>
      <c r="D1279" s="20"/>
      <c r="E1279" s="23" t="s">
        <v>733</v>
      </c>
      <c r="F1279" s="24">
        <f>F1280</f>
        <v>1202.7</v>
      </c>
      <c r="G1279" s="24">
        <f t="shared" si="1166"/>
        <v>816.80000000000007</v>
      </c>
      <c r="H1279" s="24">
        <f t="shared" si="1166"/>
        <v>29.1</v>
      </c>
      <c r="I1279" s="24">
        <f t="shared" si="1166"/>
        <v>0</v>
      </c>
      <c r="J1279" s="24">
        <f t="shared" si="1166"/>
        <v>0</v>
      </c>
      <c r="K1279" s="24">
        <f t="shared" si="1166"/>
        <v>0</v>
      </c>
      <c r="L1279" s="42">
        <f t="shared" si="1129"/>
        <v>1202.7</v>
      </c>
      <c r="M1279" s="42">
        <f t="shared" si="1130"/>
        <v>816.80000000000007</v>
      </c>
      <c r="N1279" s="42">
        <f t="shared" si="1131"/>
        <v>29.1</v>
      </c>
      <c r="O1279" s="48">
        <f t="shared" si="1166"/>
        <v>0</v>
      </c>
      <c r="P1279" s="48">
        <f t="shared" si="1166"/>
        <v>0</v>
      </c>
      <c r="Q1279" s="48">
        <f t="shared" si="1166"/>
        <v>0</v>
      </c>
      <c r="R1279" s="45">
        <f t="shared" si="1145"/>
        <v>1202.7</v>
      </c>
      <c r="S1279" s="45">
        <f t="shared" si="1146"/>
        <v>816.80000000000007</v>
      </c>
      <c r="T1279" s="45">
        <f t="shared" si="1147"/>
        <v>29.1</v>
      </c>
      <c r="U1279" s="48">
        <f t="shared" si="1166"/>
        <v>0</v>
      </c>
    </row>
    <row r="1280" spans="1:21" ht="47.25" x14ac:dyDescent="0.25">
      <c r="A1280" s="20" t="s">
        <v>186</v>
      </c>
      <c r="B1280" s="20" t="s">
        <v>167</v>
      </c>
      <c r="C1280" s="20"/>
      <c r="D1280" s="20"/>
      <c r="E1280" s="23" t="s">
        <v>734</v>
      </c>
      <c r="F1280" s="24">
        <f>F1281</f>
        <v>1202.7</v>
      </c>
      <c r="G1280" s="24">
        <f t="shared" si="1166"/>
        <v>816.80000000000007</v>
      </c>
      <c r="H1280" s="24">
        <f t="shared" si="1166"/>
        <v>29.1</v>
      </c>
      <c r="I1280" s="24">
        <f t="shared" si="1166"/>
        <v>0</v>
      </c>
      <c r="J1280" s="24">
        <f t="shared" si="1166"/>
        <v>0</v>
      </c>
      <c r="K1280" s="24">
        <f t="shared" si="1166"/>
        <v>0</v>
      </c>
      <c r="L1280" s="42">
        <f t="shared" si="1129"/>
        <v>1202.7</v>
      </c>
      <c r="M1280" s="42">
        <f t="shared" si="1130"/>
        <v>816.80000000000007</v>
      </c>
      <c r="N1280" s="42">
        <f t="shared" si="1131"/>
        <v>29.1</v>
      </c>
      <c r="O1280" s="48">
        <f t="shared" si="1166"/>
        <v>0</v>
      </c>
      <c r="P1280" s="48">
        <f t="shared" si="1166"/>
        <v>0</v>
      </c>
      <c r="Q1280" s="48">
        <f t="shared" si="1166"/>
        <v>0</v>
      </c>
      <c r="R1280" s="45">
        <f t="shared" si="1145"/>
        <v>1202.7</v>
      </c>
      <c r="S1280" s="45">
        <f t="shared" si="1146"/>
        <v>816.80000000000007</v>
      </c>
      <c r="T1280" s="45">
        <f t="shared" si="1147"/>
        <v>29.1</v>
      </c>
      <c r="U1280" s="48">
        <f t="shared" si="1166"/>
        <v>0</v>
      </c>
    </row>
    <row r="1281" spans="1:21" ht="31.5" x14ac:dyDescent="0.25">
      <c r="A1281" s="20" t="s">
        <v>186</v>
      </c>
      <c r="B1281" s="20">
        <v>240</v>
      </c>
      <c r="C1281" s="20" t="s">
        <v>44</v>
      </c>
      <c r="D1281" s="20" t="s">
        <v>45</v>
      </c>
      <c r="E1281" s="23" t="s">
        <v>763</v>
      </c>
      <c r="F1281" s="24">
        <v>1202.7</v>
      </c>
      <c r="G1281" s="24">
        <v>816.80000000000007</v>
      </c>
      <c r="H1281" s="24">
        <v>29.1</v>
      </c>
      <c r="I1281" s="24"/>
      <c r="J1281" s="24"/>
      <c r="K1281" s="24"/>
      <c r="L1281" s="42">
        <f t="shared" si="1129"/>
        <v>1202.7</v>
      </c>
      <c r="M1281" s="42">
        <f t="shared" si="1130"/>
        <v>816.80000000000007</v>
      </c>
      <c r="N1281" s="42">
        <f t="shared" si="1131"/>
        <v>29.1</v>
      </c>
      <c r="O1281" s="48"/>
      <c r="P1281" s="48"/>
      <c r="Q1281" s="48"/>
      <c r="R1281" s="45">
        <f t="shared" si="1145"/>
        <v>1202.7</v>
      </c>
      <c r="S1281" s="45">
        <f t="shared" si="1146"/>
        <v>816.80000000000007</v>
      </c>
      <c r="T1281" s="45">
        <f t="shared" si="1147"/>
        <v>29.1</v>
      </c>
      <c r="U1281" s="48"/>
    </row>
    <row r="1282" spans="1:21" ht="31.5" x14ac:dyDescent="0.25">
      <c r="A1282" s="20" t="s">
        <v>50</v>
      </c>
      <c r="B1282" s="20"/>
      <c r="C1282" s="20"/>
      <c r="D1282" s="20"/>
      <c r="E1282" s="23" t="s">
        <v>635</v>
      </c>
      <c r="F1282" s="24">
        <f>F1283</f>
        <v>1871.5</v>
      </c>
      <c r="G1282" s="24">
        <f t="shared" ref="G1282:U1284" si="1167">G1283</f>
        <v>3461.6</v>
      </c>
      <c r="H1282" s="24">
        <f t="shared" si="1167"/>
        <v>1934.2</v>
      </c>
      <c r="I1282" s="24">
        <f t="shared" si="1167"/>
        <v>0</v>
      </c>
      <c r="J1282" s="24">
        <f t="shared" si="1167"/>
        <v>0</v>
      </c>
      <c r="K1282" s="24">
        <f t="shared" si="1167"/>
        <v>0</v>
      </c>
      <c r="L1282" s="42">
        <f t="shared" si="1129"/>
        <v>1871.5</v>
      </c>
      <c r="M1282" s="42">
        <f t="shared" si="1130"/>
        <v>3461.6</v>
      </c>
      <c r="N1282" s="42">
        <f t="shared" si="1131"/>
        <v>1934.2</v>
      </c>
      <c r="O1282" s="48">
        <f t="shared" si="1167"/>
        <v>0</v>
      </c>
      <c r="P1282" s="48">
        <f t="shared" si="1167"/>
        <v>0</v>
      </c>
      <c r="Q1282" s="48">
        <f t="shared" si="1167"/>
        <v>0</v>
      </c>
      <c r="R1282" s="45">
        <f t="shared" si="1145"/>
        <v>1871.5</v>
      </c>
      <c r="S1282" s="45">
        <f t="shared" si="1146"/>
        <v>3461.6</v>
      </c>
      <c r="T1282" s="45">
        <f t="shared" si="1147"/>
        <v>1934.2</v>
      </c>
      <c r="U1282" s="48">
        <f t="shared" si="1167"/>
        <v>0</v>
      </c>
    </row>
    <row r="1283" spans="1:21" ht="31.5" x14ac:dyDescent="0.25">
      <c r="A1283" s="20" t="s">
        <v>50</v>
      </c>
      <c r="B1283" s="20" t="s">
        <v>6</v>
      </c>
      <c r="C1283" s="20"/>
      <c r="D1283" s="20"/>
      <c r="E1283" s="23" t="s">
        <v>733</v>
      </c>
      <c r="F1283" s="24">
        <f>F1284</f>
        <v>1871.5</v>
      </c>
      <c r="G1283" s="24">
        <f t="shared" si="1167"/>
        <v>3461.6</v>
      </c>
      <c r="H1283" s="24">
        <f t="shared" si="1167"/>
        <v>1934.2</v>
      </c>
      <c r="I1283" s="24">
        <f t="shared" si="1167"/>
        <v>0</v>
      </c>
      <c r="J1283" s="24">
        <f t="shared" si="1167"/>
        <v>0</v>
      </c>
      <c r="K1283" s="24">
        <f t="shared" si="1167"/>
        <v>0</v>
      </c>
      <c r="L1283" s="42">
        <f t="shared" si="1129"/>
        <v>1871.5</v>
      </c>
      <c r="M1283" s="42">
        <f t="shared" si="1130"/>
        <v>3461.6</v>
      </c>
      <c r="N1283" s="42">
        <f t="shared" si="1131"/>
        <v>1934.2</v>
      </c>
      <c r="O1283" s="48">
        <f t="shared" si="1167"/>
        <v>0</v>
      </c>
      <c r="P1283" s="48">
        <f t="shared" si="1167"/>
        <v>0</v>
      </c>
      <c r="Q1283" s="48">
        <f t="shared" si="1167"/>
        <v>0</v>
      </c>
      <c r="R1283" s="45">
        <f t="shared" si="1145"/>
        <v>1871.5</v>
      </c>
      <c r="S1283" s="45">
        <f t="shared" si="1146"/>
        <v>3461.6</v>
      </c>
      <c r="T1283" s="45">
        <f t="shared" si="1147"/>
        <v>1934.2</v>
      </c>
      <c r="U1283" s="48">
        <f t="shared" si="1167"/>
        <v>0</v>
      </c>
    </row>
    <row r="1284" spans="1:21" ht="47.25" x14ac:dyDescent="0.25">
      <c r="A1284" s="20" t="s">
        <v>50</v>
      </c>
      <c r="B1284" s="20" t="s">
        <v>167</v>
      </c>
      <c r="C1284" s="20"/>
      <c r="D1284" s="20"/>
      <c r="E1284" s="23" t="s">
        <v>734</v>
      </c>
      <c r="F1284" s="24">
        <f>F1285</f>
        <v>1871.5</v>
      </c>
      <c r="G1284" s="24">
        <f t="shared" si="1167"/>
        <v>3461.6</v>
      </c>
      <c r="H1284" s="24">
        <f t="shared" si="1167"/>
        <v>1934.2</v>
      </c>
      <c r="I1284" s="24">
        <f t="shared" si="1167"/>
        <v>0</v>
      </c>
      <c r="J1284" s="24">
        <f t="shared" si="1167"/>
        <v>0</v>
      </c>
      <c r="K1284" s="24">
        <f t="shared" si="1167"/>
        <v>0</v>
      </c>
      <c r="L1284" s="42">
        <f t="shared" si="1129"/>
        <v>1871.5</v>
      </c>
      <c r="M1284" s="42">
        <f t="shared" si="1130"/>
        <v>3461.6</v>
      </c>
      <c r="N1284" s="42">
        <f t="shared" si="1131"/>
        <v>1934.2</v>
      </c>
      <c r="O1284" s="48">
        <f t="shared" si="1167"/>
        <v>0</v>
      </c>
      <c r="P1284" s="48">
        <f t="shared" si="1167"/>
        <v>0</v>
      </c>
      <c r="Q1284" s="48">
        <f t="shared" si="1167"/>
        <v>0</v>
      </c>
      <c r="R1284" s="45">
        <f t="shared" si="1145"/>
        <v>1871.5</v>
      </c>
      <c r="S1284" s="45">
        <f t="shared" si="1146"/>
        <v>3461.6</v>
      </c>
      <c r="T1284" s="45">
        <f t="shared" si="1147"/>
        <v>1934.2</v>
      </c>
      <c r="U1284" s="48">
        <f t="shared" si="1167"/>
        <v>0</v>
      </c>
    </row>
    <row r="1285" spans="1:21" ht="31.5" x14ac:dyDescent="0.25">
      <c r="A1285" s="20" t="s">
        <v>50</v>
      </c>
      <c r="B1285" s="20">
        <v>240</v>
      </c>
      <c r="C1285" s="20" t="s">
        <v>44</v>
      </c>
      <c r="D1285" s="20" t="s">
        <v>45</v>
      </c>
      <c r="E1285" s="23" t="s">
        <v>763</v>
      </c>
      <c r="F1285" s="24">
        <v>1871.5</v>
      </c>
      <c r="G1285" s="24">
        <v>3461.6</v>
      </c>
      <c r="H1285" s="24">
        <v>1934.2</v>
      </c>
      <c r="I1285" s="24"/>
      <c r="J1285" s="24"/>
      <c r="K1285" s="24"/>
      <c r="L1285" s="42">
        <f t="shared" si="1129"/>
        <v>1871.5</v>
      </c>
      <c r="M1285" s="42">
        <f t="shared" si="1130"/>
        <v>3461.6</v>
      </c>
      <c r="N1285" s="42">
        <f t="shared" si="1131"/>
        <v>1934.2</v>
      </c>
      <c r="O1285" s="48"/>
      <c r="P1285" s="48"/>
      <c r="Q1285" s="48"/>
      <c r="R1285" s="45">
        <f t="shared" si="1145"/>
        <v>1871.5</v>
      </c>
      <c r="S1285" s="45">
        <f t="shared" si="1146"/>
        <v>3461.6</v>
      </c>
      <c r="T1285" s="45">
        <f t="shared" si="1147"/>
        <v>1934.2</v>
      </c>
      <c r="U1285" s="48"/>
    </row>
    <row r="1286" spans="1:21" s="28" customFormat="1" ht="47.25" x14ac:dyDescent="0.25">
      <c r="A1286" s="25" t="s">
        <v>56</v>
      </c>
      <c r="B1286" s="25"/>
      <c r="C1286" s="25"/>
      <c r="D1286" s="25"/>
      <c r="E1286" s="26" t="s">
        <v>636</v>
      </c>
      <c r="F1286" s="27">
        <f>F1287+F1291</f>
        <v>36276.5</v>
      </c>
      <c r="G1286" s="27">
        <f t="shared" ref="G1286:K1286" si="1168">G1287+G1291</f>
        <v>33967.9</v>
      </c>
      <c r="H1286" s="27">
        <f t="shared" si="1168"/>
        <v>25684.5</v>
      </c>
      <c r="I1286" s="27">
        <f t="shared" si="1168"/>
        <v>0</v>
      </c>
      <c r="J1286" s="27">
        <f t="shared" si="1168"/>
        <v>0</v>
      </c>
      <c r="K1286" s="27">
        <f t="shared" si="1168"/>
        <v>0</v>
      </c>
      <c r="L1286" s="42">
        <f t="shared" si="1129"/>
        <v>36276.5</v>
      </c>
      <c r="M1286" s="42">
        <f t="shared" si="1130"/>
        <v>33967.9</v>
      </c>
      <c r="N1286" s="42">
        <f t="shared" si="1131"/>
        <v>25684.5</v>
      </c>
      <c r="O1286" s="49">
        <f t="shared" ref="O1286:P1286" si="1169">O1287+O1291</f>
        <v>0</v>
      </c>
      <c r="P1286" s="49">
        <f t="shared" si="1169"/>
        <v>0</v>
      </c>
      <c r="Q1286" s="49">
        <f t="shared" ref="Q1286" si="1170">Q1287+Q1291</f>
        <v>0</v>
      </c>
      <c r="R1286" s="55">
        <f t="shared" si="1145"/>
        <v>36276.5</v>
      </c>
      <c r="S1286" s="45">
        <f t="shared" si="1146"/>
        <v>33967.9</v>
      </c>
      <c r="T1286" s="45">
        <f t="shared" si="1147"/>
        <v>25684.5</v>
      </c>
      <c r="U1286" s="49">
        <f t="shared" ref="U1286" si="1171">U1287+U1291</f>
        <v>0</v>
      </c>
    </row>
    <row r="1287" spans="1:21" ht="47.25" x14ac:dyDescent="0.25">
      <c r="A1287" s="20" t="s">
        <v>51</v>
      </c>
      <c r="B1287" s="20"/>
      <c r="C1287" s="20"/>
      <c r="D1287" s="20"/>
      <c r="E1287" s="23" t="s">
        <v>637</v>
      </c>
      <c r="F1287" s="24">
        <f>F1288</f>
        <v>14817.8</v>
      </c>
      <c r="G1287" s="24">
        <f t="shared" ref="G1287:U1289" si="1172">G1288</f>
        <v>12509.2</v>
      </c>
      <c r="H1287" s="24">
        <f t="shared" si="1172"/>
        <v>11936.2</v>
      </c>
      <c r="I1287" s="24">
        <f t="shared" si="1172"/>
        <v>0</v>
      </c>
      <c r="J1287" s="24">
        <f t="shared" si="1172"/>
        <v>0</v>
      </c>
      <c r="K1287" s="24">
        <f t="shared" si="1172"/>
        <v>0</v>
      </c>
      <c r="L1287" s="42">
        <f t="shared" si="1129"/>
        <v>14817.8</v>
      </c>
      <c r="M1287" s="42">
        <f t="shared" si="1130"/>
        <v>12509.2</v>
      </c>
      <c r="N1287" s="42">
        <f t="shared" si="1131"/>
        <v>11936.2</v>
      </c>
      <c r="O1287" s="48">
        <f t="shared" si="1172"/>
        <v>0</v>
      </c>
      <c r="P1287" s="48">
        <f t="shared" si="1172"/>
        <v>0</v>
      </c>
      <c r="Q1287" s="48">
        <f t="shared" si="1172"/>
        <v>0</v>
      </c>
      <c r="R1287" s="45">
        <f t="shared" si="1145"/>
        <v>14817.8</v>
      </c>
      <c r="S1287" s="45">
        <f t="shared" si="1146"/>
        <v>12509.2</v>
      </c>
      <c r="T1287" s="45">
        <f t="shared" si="1147"/>
        <v>11936.2</v>
      </c>
      <c r="U1287" s="48">
        <f t="shared" si="1172"/>
        <v>0</v>
      </c>
    </row>
    <row r="1288" spans="1:21" ht="31.5" x14ac:dyDescent="0.25">
      <c r="A1288" s="20" t="s">
        <v>51</v>
      </c>
      <c r="B1288" s="20" t="s">
        <v>6</v>
      </c>
      <c r="C1288" s="20"/>
      <c r="D1288" s="20"/>
      <c r="E1288" s="23" t="s">
        <v>733</v>
      </c>
      <c r="F1288" s="24">
        <f>F1289</f>
        <v>14817.8</v>
      </c>
      <c r="G1288" s="24">
        <f t="shared" si="1172"/>
        <v>12509.2</v>
      </c>
      <c r="H1288" s="24">
        <f t="shared" si="1172"/>
        <v>11936.2</v>
      </c>
      <c r="I1288" s="24">
        <f t="shared" si="1172"/>
        <v>0</v>
      </c>
      <c r="J1288" s="24">
        <f t="shared" si="1172"/>
        <v>0</v>
      </c>
      <c r="K1288" s="24">
        <f t="shared" si="1172"/>
        <v>0</v>
      </c>
      <c r="L1288" s="42">
        <f t="shared" si="1129"/>
        <v>14817.8</v>
      </c>
      <c r="M1288" s="42">
        <f t="shared" si="1130"/>
        <v>12509.2</v>
      </c>
      <c r="N1288" s="42">
        <f t="shared" si="1131"/>
        <v>11936.2</v>
      </c>
      <c r="O1288" s="48">
        <f t="shared" si="1172"/>
        <v>0</v>
      </c>
      <c r="P1288" s="48">
        <f t="shared" si="1172"/>
        <v>0</v>
      </c>
      <c r="Q1288" s="48">
        <f t="shared" si="1172"/>
        <v>0</v>
      </c>
      <c r="R1288" s="45">
        <f t="shared" si="1145"/>
        <v>14817.8</v>
      </c>
      <c r="S1288" s="45">
        <f t="shared" si="1146"/>
        <v>12509.2</v>
      </c>
      <c r="T1288" s="45">
        <f t="shared" si="1147"/>
        <v>11936.2</v>
      </c>
      <c r="U1288" s="48">
        <f t="shared" si="1172"/>
        <v>0</v>
      </c>
    </row>
    <row r="1289" spans="1:21" ht="47.25" x14ac:dyDescent="0.25">
      <c r="A1289" s="20" t="s">
        <v>51</v>
      </c>
      <c r="B1289" s="20" t="s">
        <v>167</v>
      </c>
      <c r="C1289" s="20"/>
      <c r="D1289" s="20"/>
      <c r="E1289" s="23" t="s">
        <v>734</v>
      </c>
      <c r="F1289" s="24">
        <f>F1290</f>
        <v>14817.8</v>
      </c>
      <c r="G1289" s="24">
        <f t="shared" si="1172"/>
        <v>12509.2</v>
      </c>
      <c r="H1289" s="24">
        <f t="shared" si="1172"/>
        <v>11936.2</v>
      </c>
      <c r="I1289" s="24">
        <f t="shared" si="1172"/>
        <v>0</v>
      </c>
      <c r="J1289" s="24">
        <f t="shared" si="1172"/>
        <v>0</v>
      </c>
      <c r="K1289" s="24">
        <f t="shared" si="1172"/>
        <v>0</v>
      </c>
      <c r="L1289" s="42">
        <f t="shared" si="1129"/>
        <v>14817.8</v>
      </c>
      <c r="M1289" s="42">
        <f t="shared" si="1130"/>
        <v>12509.2</v>
      </c>
      <c r="N1289" s="42">
        <f t="shared" si="1131"/>
        <v>11936.2</v>
      </c>
      <c r="O1289" s="48">
        <f t="shared" si="1172"/>
        <v>0</v>
      </c>
      <c r="P1289" s="48">
        <f t="shared" si="1172"/>
        <v>0</v>
      </c>
      <c r="Q1289" s="48">
        <f t="shared" si="1172"/>
        <v>0</v>
      </c>
      <c r="R1289" s="45">
        <f t="shared" si="1145"/>
        <v>14817.8</v>
      </c>
      <c r="S1289" s="45">
        <f t="shared" si="1146"/>
        <v>12509.2</v>
      </c>
      <c r="T1289" s="45">
        <f t="shared" si="1147"/>
        <v>11936.2</v>
      </c>
      <c r="U1289" s="48">
        <f t="shared" si="1172"/>
        <v>0</v>
      </c>
    </row>
    <row r="1290" spans="1:21" ht="31.5" x14ac:dyDescent="0.25">
      <c r="A1290" s="20" t="s">
        <v>51</v>
      </c>
      <c r="B1290" s="20">
        <v>240</v>
      </c>
      <c r="C1290" s="20" t="s">
        <v>44</v>
      </c>
      <c r="D1290" s="20" t="s">
        <v>45</v>
      </c>
      <c r="E1290" s="23" t="s">
        <v>763</v>
      </c>
      <c r="F1290" s="24">
        <v>14817.8</v>
      </c>
      <c r="G1290" s="24">
        <v>12509.2</v>
      </c>
      <c r="H1290" s="24">
        <v>11936.2</v>
      </c>
      <c r="I1290" s="24"/>
      <c r="J1290" s="24"/>
      <c r="K1290" s="24"/>
      <c r="L1290" s="42">
        <f t="shared" si="1129"/>
        <v>14817.8</v>
      </c>
      <c r="M1290" s="42">
        <f t="shared" si="1130"/>
        <v>12509.2</v>
      </c>
      <c r="N1290" s="42">
        <f t="shared" si="1131"/>
        <v>11936.2</v>
      </c>
      <c r="O1290" s="48"/>
      <c r="P1290" s="48"/>
      <c r="Q1290" s="48"/>
      <c r="R1290" s="45">
        <f t="shared" si="1145"/>
        <v>14817.8</v>
      </c>
      <c r="S1290" s="45">
        <f t="shared" si="1146"/>
        <v>12509.2</v>
      </c>
      <c r="T1290" s="45">
        <f t="shared" si="1147"/>
        <v>11936.2</v>
      </c>
      <c r="U1290" s="48"/>
    </row>
    <row r="1291" spans="1:21" ht="47.25" x14ac:dyDescent="0.25">
      <c r="A1291" s="20" t="s">
        <v>52</v>
      </c>
      <c r="B1291" s="20"/>
      <c r="C1291" s="20"/>
      <c r="D1291" s="20"/>
      <c r="E1291" s="23" t="s">
        <v>638</v>
      </c>
      <c r="F1291" s="24">
        <f>F1292</f>
        <v>21458.7</v>
      </c>
      <c r="G1291" s="24">
        <f t="shared" ref="G1291:U1293" si="1173">G1292</f>
        <v>21458.7</v>
      </c>
      <c r="H1291" s="24">
        <f t="shared" si="1173"/>
        <v>13748.3</v>
      </c>
      <c r="I1291" s="24">
        <f t="shared" si="1173"/>
        <v>0</v>
      </c>
      <c r="J1291" s="24">
        <f t="shared" si="1173"/>
        <v>0</v>
      </c>
      <c r="K1291" s="24">
        <f t="shared" si="1173"/>
        <v>0</v>
      </c>
      <c r="L1291" s="42">
        <f t="shared" si="1129"/>
        <v>21458.7</v>
      </c>
      <c r="M1291" s="42">
        <f t="shared" si="1130"/>
        <v>21458.7</v>
      </c>
      <c r="N1291" s="42">
        <f t="shared" si="1131"/>
        <v>13748.3</v>
      </c>
      <c r="O1291" s="48">
        <f t="shared" si="1173"/>
        <v>0</v>
      </c>
      <c r="P1291" s="48">
        <f t="shared" si="1173"/>
        <v>0</v>
      </c>
      <c r="Q1291" s="48">
        <f t="shared" si="1173"/>
        <v>0</v>
      </c>
      <c r="R1291" s="45">
        <f t="shared" si="1145"/>
        <v>21458.7</v>
      </c>
      <c r="S1291" s="45">
        <f t="shared" si="1146"/>
        <v>21458.7</v>
      </c>
      <c r="T1291" s="45">
        <f t="shared" si="1147"/>
        <v>13748.3</v>
      </c>
      <c r="U1291" s="48">
        <f t="shared" si="1173"/>
        <v>0</v>
      </c>
    </row>
    <row r="1292" spans="1:21" ht="31.5" x14ac:dyDescent="0.25">
      <c r="A1292" s="20" t="s">
        <v>52</v>
      </c>
      <c r="B1292" s="20" t="s">
        <v>6</v>
      </c>
      <c r="C1292" s="20"/>
      <c r="D1292" s="20"/>
      <c r="E1292" s="23" t="s">
        <v>733</v>
      </c>
      <c r="F1292" s="24">
        <f>F1293</f>
        <v>21458.7</v>
      </c>
      <c r="G1292" s="24">
        <f t="shared" si="1173"/>
        <v>21458.7</v>
      </c>
      <c r="H1292" s="24">
        <f t="shared" si="1173"/>
        <v>13748.3</v>
      </c>
      <c r="I1292" s="24">
        <f t="shared" si="1173"/>
        <v>0</v>
      </c>
      <c r="J1292" s="24">
        <f t="shared" si="1173"/>
        <v>0</v>
      </c>
      <c r="K1292" s="24">
        <f t="shared" si="1173"/>
        <v>0</v>
      </c>
      <c r="L1292" s="42">
        <f t="shared" si="1129"/>
        <v>21458.7</v>
      </c>
      <c r="M1292" s="42">
        <f t="shared" si="1130"/>
        <v>21458.7</v>
      </c>
      <c r="N1292" s="42">
        <f t="shared" si="1131"/>
        <v>13748.3</v>
      </c>
      <c r="O1292" s="48">
        <f t="shared" si="1173"/>
        <v>0</v>
      </c>
      <c r="P1292" s="48">
        <f t="shared" si="1173"/>
        <v>0</v>
      </c>
      <c r="Q1292" s="48">
        <f t="shared" si="1173"/>
        <v>0</v>
      </c>
      <c r="R1292" s="45">
        <f t="shared" si="1145"/>
        <v>21458.7</v>
      </c>
      <c r="S1292" s="45">
        <f t="shared" si="1146"/>
        <v>21458.7</v>
      </c>
      <c r="T1292" s="45">
        <f t="shared" si="1147"/>
        <v>13748.3</v>
      </c>
      <c r="U1292" s="48">
        <f t="shared" si="1173"/>
        <v>0</v>
      </c>
    </row>
    <row r="1293" spans="1:21" ht="47.25" x14ac:dyDescent="0.25">
      <c r="A1293" s="20" t="s">
        <v>52</v>
      </c>
      <c r="B1293" s="20" t="s">
        <v>167</v>
      </c>
      <c r="C1293" s="20"/>
      <c r="D1293" s="20"/>
      <c r="E1293" s="23" t="s">
        <v>734</v>
      </c>
      <c r="F1293" s="24">
        <f>F1294</f>
        <v>21458.7</v>
      </c>
      <c r="G1293" s="24">
        <f t="shared" si="1173"/>
        <v>21458.7</v>
      </c>
      <c r="H1293" s="24">
        <f t="shared" si="1173"/>
        <v>13748.3</v>
      </c>
      <c r="I1293" s="24">
        <f t="shared" si="1173"/>
        <v>0</v>
      </c>
      <c r="J1293" s="24">
        <f t="shared" si="1173"/>
        <v>0</v>
      </c>
      <c r="K1293" s="24">
        <f t="shared" si="1173"/>
        <v>0</v>
      </c>
      <c r="L1293" s="42">
        <f t="shared" si="1129"/>
        <v>21458.7</v>
      </c>
      <c r="M1293" s="42">
        <f t="shared" si="1130"/>
        <v>21458.7</v>
      </c>
      <c r="N1293" s="42">
        <f t="shared" si="1131"/>
        <v>13748.3</v>
      </c>
      <c r="O1293" s="48">
        <f t="shared" si="1173"/>
        <v>0</v>
      </c>
      <c r="P1293" s="48">
        <f t="shared" si="1173"/>
        <v>0</v>
      </c>
      <c r="Q1293" s="48">
        <f t="shared" si="1173"/>
        <v>0</v>
      </c>
      <c r="R1293" s="45">
        <f t="shared" si="1145"/>
        <v>21458.7</v>
      </c>
      <c r="S1293" s="45">
        <f t="shared" si="1146"/>
        <v>21458.7</v>
      </c>
      <c r="T1293" s="45">
        <f t="shared" si="1147"/>
        <v>13748.3</v>
      </c>
      <c r="U1293" s="48">
        <f t="shared" si="1173"/>
        <v>0</v>
      </c>
    </row>
    <row r="1294" spans="1:21" ht="31.5" x14ac:dyDescent="0.25">
      <c r="A1294" s="20" t="s">
        <v>52</v>
      </c>
      <c r="B1294" s="20">
        <v>240</v>
      </c>
      <c r="C1294" s="20" t="s">
        <v>44</v>
      </c>
      <c r="D1294" s="20" t="s">
        <v>45</v>
      </c>
      <c r="E1294" s="23" t="s">
        <v>763</v>
      </c>
      <c r="F1294" s="24">
        <v>21458.7</v>
      </c>
      <c r="G1294" s="24">
        <v>21458.7</v>
      </c>
      <c r="H1294" s="24">
        <v>13748.3</v>
      </c>
      <c r="I1294" s="24"/>
      <c r="J1294" s="24"/>
      <c r="K1294" s="24"/>
      <c r="L1294" s="42">
        <f t="shared" ref="L1294:L1357" si="1174">F1294+I1294</f>
        <v>21458.7</v>
      </c>
      <c r="M1294" s="42">
        <f t="shared" ref="M1294:M1357" si="1175">G1294+J1294</f>
        <v>21458.7</v>
      </c>
      <c r="N1294" s="42">
        <f t="shared" ref="N1294:N1357" si="1176">H1294+K1294</f>
        <v>13748.3</v>
      </c>
      <c r="O1294" s="48"/>
      <c r="P1294" s="48"/>
      <c r="Q1294" s="48"/>
      <c r="R1294" s="45">
        <f t="shared" si="1145"/>
        <v>21458.7</v>
      </c>
      <c r="S1294" s="45">
        <f t="shared" si="1146"/>
        <v>21458.7</v>
      </c>
      <c r="T1294" s="45">
        <f t="shared" si="1147"/>
        <v>13748.3</v>
      </c>
      <c r="U1294" s="48"/>
    </row>
    <row r="1295" spans="1:21" s="8" customFormat="1" ht="47.25" x14ac:dyDescent="0.25">
      <c r="A1295" s="1" t="s">
        <v>409</v>
      </c>
      <c r="B1295" s="1"/>
      <c r="C1295" s="1"/>
      <c r="D1295" s="1"/>
      <c r="E1295" s="2" t="s">
        <v>639</v>
      </c>
      <c r="F1295" s="3">
        <f>F1296+F1304</f>
        <v>8564.6999999999989</v>
      </c>
      <c r="G1295" s="3">
        <f t="shared" ref="G1295:K1295" si="1177">G1296+G1304</f>
        <v>7033.4000000000005</v>
      </c>
      <c r="H1295" s="3">
        <f t="shared" si="1177"/>
        <v>7033.4000000000005</v>
      </c>
      <c r="I1295" s="3">
        <f t="shared" si="1177"/>
        <v>-642.6</v>
      </c>
      <c r="J1295" s="3">
        <f t="shared" si="1177"/>
        <v>-276.5</v>
      </c>
      <c r="K1295" s="3">
        <f t="shared" si="1177"/>
        <v>-276.5</v>
      </c>
      <c r="L1295" s="42">
        <f t="shared" si="1174"/>
        <v>7922.0999999999985</v>
      </c>
      <c r="M1295" s="42">
        <f t="shared" si="1175"/>
        <v>6756.9000000000005</v>
      </c>
      <c r="N1295" s="42">
        <f t="shared" si="1176"/>
        <v>6756.9000000000005</v>
      </c>
      <c r="O1295" s="50">
        <f t="shared" ref="O1295:P1295" si="1178">O1296+O1304</f>
        <v>0</v>
      </c>
      <c r="P1295" s="50">
        <f t="shared" si="1178"/>
        <v>0</v>
      </c>
      <c r="Q1295" s="50">
        <f t="shared" ref="Q1295" si="1179">Q1296+Q1304</f>
        <v>0</v>
      </c>
      <c r="R1295" s="53">
        <f t="shared" si="1145"/>
        <v>7922.0999999999985</v>
      </c>
      <c r="S1295" s="45">
        <f t="shared" si="1146"/>
        <v>6756.9000000000005</v>
      </c>
      <c r="T1295" s="45">
        <f t="shared" si="1147"/>
        <v>6756.9000000000005</v>
      </c>
      <c r="U1295" s="50">
        <f t="shared" ref="U1295" si="1180">U1296+U1304</f>
        <v>0</v>
      </c>
    </row>
    <row r="1296" spans="1:21" s="28" customFormat="1" ht="31.5" x14ac:dyDescent="0.25">
      <c r="A1296" s="25" t="s">
        <v>410</v>
      </c>
      <c r="B1296" s="25"/>
      <c r="C1296" s="25"/>
      <c r="D1296" s="25"/>
      <c r="E1296" s="26" t="s">
        <v>640</v>
      </c>
      <c r="F1296" s="27">
        <f>F1297</f>
        <v>135.9</v>
      </c>
      <c r="G1296" s="27">
        <f t="shared" ref="G1296:U1296" si="1181">G1297</f>
        <v>129.30000000000001</v>
      </c>
      <c r="H1296" s="27">
        <f t="shared" si="1181"/>
        <v>129.30000000000001</v>
      </c>
      <c r="I1296" s="27">
        <f t="shared" si="1181"/>
        <v>0</v>
      </c>
      <c r="J1296" s="27">
        <f t="shared" si="1181"/>
        <v>0</v>
      </c>
      <c r="K1296" s="27">
        <f t="shared" si="1181"/>
        <v>0</v>
      </c>
      <c r="L1296" s="42">
        <f t="shared" si="1174"/>
        <v>135.9</v>
      </c>
      <c r="M1296" s="42">
        <f t="shared" si="1175"/>
        <v>129.30000000000001</v>
      </c>
      <c r="N1296" s="42">
        <f t="shared" si="1176"/>
        <v>129.30000000000001</v>
      </c>
      <c r="O1296" s="49">
        <f t="shared" si="1181"/>
        <v>0</v>
      </c>
      <c r="P1296" s="49">
        <f t="shared" si="1181"/>
        <v>0</v>
      </c>
      <c r="Q1296" s="49">
        <f t="shared" si="1181"/>
        <v>0</v>
      </c>
      <c r="R1296" s="55">
        <f t="shared" si="1145"/>
        <v>135.9</v>
      </c>
      <c r="S1296" s="45">
        <f t="shared" si="1146"/>
        <v>129.30000000000001</v>
      </c>
      <c r="T1296" s="45">
        <f t="shared" si="1147"/>
        <v>129.30000000000001</v>
      </c>
      <c r="U1296" s="49">
        <f t="shared" si="1181"/>
        <v>0</v>
      </c>
    </row>
    <row r="1297" spans="1:21" ht="31.5" x14ac:dyDescent="0.25">
      <c r="A1297" s="20" t="s">
        <v>405</v>
      </c>
      <c r="B1297" s="20"/>
      <c r="C1297" s="20"/>
      <c r="D1297" s="20"/>
      <c r="E1297" s="23" t="s">
        <v>641</v>
      </c>
      <c r="F1297" s="24">
        <f>F1298+F1301</f>
        <v>135.9</v>
      </c>
      <c r="G1297" s="24">
        <f t="shared" ref="G1297:K1297" si="1182">G1298+G1301</f>
        <v>129.30000000000001</v>
      </c>
      <c r="H1297" s="24">
        <f t="shared" si="1182"/>
        <v>129.30000000000001</v>
      </c>
      <c r="I1297" s="24">
        <f t="shared" si="1182"/>
        <v>0</v>
      </c>
      <c r="J1297" s="24">
        <f t="shared" si="1182"/>
        <v>0</v>
      </c>
      <c r="K1297" s="24">
        <f t="shared" si="1182"/>
        <v>0</v>
      </c>
      <c r="L1297" s="42">
        <f t="shared" si="1174"/>
        <v>135.9</v>
      </c>
      <c r="M1297" s="42">
        <f t="shared" si="1175"/>
        <v>129.30000000000001</v>
      </c>
      <c r="N1297" s="42">
        <f t="shared" si="1176"/>
        <v>129.30000000000001</v>
      </c>
      <c r="O1297" s="48">
        <f t="shared" ref="O1297:P1297" si="1183">O1298+O1301</f>
        <v>0</v>
      </c>
      <c r="P1297" s="48">
        <f t="shared" si="1183"/>
        <v>0</v>
      </c>
      <c r="Q1297" s="48">
        <f t="shared" ref="Q1297" si="1184">Q1298+Q1301</f>
        <v>0</v>
      </c>
      <c r="R1297" s="45">
        <f t="shared" si="1145"/>
        <v>135.9</v>
      </c>
      <c r="S1297" s="45">
        <f t="shared" si="1146"/>
        <v>129.30000000000001</v>
      </c>
      <c r="T1297" s="45">
        <f t="shared" si="1147"/>
        <v>129.30000000000001</v>
      </c>
      <c r="U1297" s="48">
        <f t="shared" ref="U1297" si="1185">U1298+U1301</f>
        <v>0</v>
      </c>
    </row>
    <row r="1298" spans="1:21" ht="31.5" x14ac:dyDescent="0.25">
      <c r="A1298" s="20" t="s">
        <v>405</v>
      </c>
      <c r="B1298" s="20" t="s">
        <v>6</v>
      </c>
      <c r="C1298" s="20"/>
      <c r="D1298" s="20"/>
      <c r="E1298" s="23" t="s">
        <v>733</v>
      </c>
      <c r="F1298" s="24">
        <f>F1299</f>
        <v>52.5</v>
      </c>
      <c r="G1298" s="24">
        <f t="shared" ref="G1298:U1299" si="1186">G1299</f>
        <v>47.5</v>
      </c>
      <c r="H1298" s="24">
        <f t="shared" si="1186"/>
        <v>47.5</v>
      </c>
      <c r="I1298" s="24">
        <f t="shared" si="1186"/>
        <v>0</v>
      </c>
      <c r="J1298" s="24">
        <f t="shared" si="1186"/>
        <v>0</v>
      </c>
      <c r="K1298" s="24">
        <f t="shared" si="1186"/>
        <v>0</v>
      </c>
      <c r="L1298" s="42">
        <f t="shared" si="1174"/>
        <v>52.5</v>
      </c>
      <c r="M1298" s="42">
        <f t="shared" si="1175"/>
        <v>47.5</v>
      </c>
      <c r="N1298" s="42">
        <f t="shared" si="1176"/>
        <v>47.5</v>
      </c>
      <c r="O1298" s="48">
        <f t="shared" si="1186"/>
        <v>0</v>
      </c>
      <c r="P1298" s="48">
        <f t="shared" si="1186"/>
        <v>0</v>
      </c>
      <c r="Q1298" s="48">
        <f t="shared" si="1186"/>
        <v>0</v>
      </c>
      <c r="R1298" s="45">
        <f t="shared" si="1145"/>
        <v>52.5</v>
      </c>
      <c r="S1298" s="45">
        <f t="shared" si="1146"/>
        <v>47.5</v>
      </c>
      <c r="T1298" s="45">
        <f t="shared" si="1147"/>
        <v>47.5</v>
      </c>
      <c r="U1298" s="48">
        <f t="shared" si="1186"/>
        <v>0</v>
      </c>
    </row>
    <row r="1299" spans="1:21" ht="47.25" x14ac:dyDescent="0.25">
      <c r="A1299" s="20" t="s">
        <v>405</v>
      </c>
      <c r="B1299" s="20" t="s">
        <v>167</v>
      </c>
      <c r="C1299" s="20"/>
      <c r="D1299" s="20"/>
      <c r="E1299" s="23" t="s">
        <v>734</v>
      </c>
      <c r="F1299" s="24">
        <f>F1300</f>
        <v>52.5</v>
      </c>
      <c r="G1299" s="24">
        <f t="shared" si="1186"/>
        <v>47.5</v>
      </c>
      <c r="H1299" s="24">
        <f t="shared" si="1186"/>
        <v>47.5</v>
      </c>
      <c r="I1299" s="24">
        <f t="shared" si="1186"/>
        <v>0</v>
      </c>
      <c r="J1299" s="24">
        <f t="shared" si="1186"/>
        <v>0</v>
      </c>
      <c r="K1299" s="24">
        <f t="shared" si="1186"/>
        <v>0</v>
      </c>
      <c r="L1299" s="42">
        <f t="shared" si="1174"/>
        <v>52.5</v>
      </c>
      <c r="M1299" s="42">
        <f t="shared" si="1175"/>
        <v>47.5</v>
      </c>
      <c r="N1299" s="42">
        <f t="shared" si="1176"/>
        <v>47.5</v>
      </c>
      <c r="O1299" s="48">
        <f t="shared" si="1186"/>
        <v>0</v>
      </c>
      <c r="P1299" s="48">
        <f t="shared" si="1186"/>
        <v>0</v>
      </c>
      <c r="Q1299" s="48">
        <f t="shared" si="1186"/>
        <v>0</v>
      </c>
      <c r="R1299" s="45">
        <f t="shared" si="1145"/>
        <v>52.5</v>
      </c>
      <c r="S1299" s="45">
        <f t="shared" si="1146"/>
        <v>47.5</v>
      </c>
      <c r="T1299" s="45">
        <f t="shared" si="1147"/>
        <v>47.5</v>
      </c>
      <c r="U1299" s="48">
        <f t="shared" si="1186"/>
        <v>0</v>
      </c>
    </row>
    <row r="1300" spans="1:21" ht="31.5" x14ac:dyDescent="0.25">
      <c r="A1300" s="20" t="s">
        <v>405</v>
      </c>
      <c r="B1300" s="20">
        <v>240</v>
      </c>
      <c r="C1300" s="20" t="s">
        <v>44</v>
      </c>
      <c r="D1300" s="20" t="s">
        <v>45</v>
      </c>
      <c r="E1300" s="23" t="s">
        <v>763</v>
      </c>
      <c r="F1300" s="24">
        <v>52.5</v>
      </c>
      <c r="G1300" s="24">
        <v>47.5</v>
      </c>
      <c r="H1300" s="24">
        <v>47.5</v>
      </c>
      <c r="I1300" s="24"/>
      <c r="J1300" s="24"/>
      <c r="K1300" s="24"/>
      <c r="L1300" s="42">
        <f t="shared" si="1174"/>
        <v>52.5</v>
      </c>
      <c r="M1300" s="42">
        <f t="shared" si="1175"/>
        <v>47.5</v>
      </c>
      <c r="N1300" s="42">
        <f t="shared" si="1176"/>
        <v>47.5</v>
      </c>
      <c r="O1300" s="48"/>
      <c r="P1300" s="48"/>
      <c r="Q1300" s="48"/>
      <c r="R1300" s="45">
        <f t="shared" si="1145"/>
        <v>52.5</v>
      </c>
      <c r="S1300" s="45">
        <f t="shared" si="1146"/>
        <v>47.5</v>
      </c>
      <c r="T1300" s="45">
        <f t="shared" si="1147"/>
        <v>47.5</v>
      </c>
      <c r="U1300" s="48"/>
    </row>
    <row r="1301" spans="1:21" x14ac:dyDescent="0.25">
      <c r="A1301" s="20" t="s">
        <v>405</v>
      </c>
      <c r="B1301" s="20" t="s">
        <v>7</v>
      </c>
      <c r="C1301" s="20"/>
      <c r="D1301" s="20"/>
      <c r="E1301" s="23" t="s">
        <v>746</v>
      </c>
      <c r="F1301" s="24">
        <f>F1302</f>
        <v>83.4</v>
      </c>
      <c r="G1301" s="24">
        <f t="shared" ref="G1301:U1302" si="1187">G1302</f>
        <v>81.8</v>
      </c>
      <c r="H1301" s="24">
        <f t="shared" si="1187"/>
        <v>81.8</v>
      </c>
      <c r="I1301" s="24">
        <f t="shared" si="1187"/>
        <v>0</v>
      </c>
      <c r="J1301" s="24">
        <f t="shared" si="1187"/>
        <v>0</v>
      </c>
      <c r="K1301" s="24">
        <f t="shared" si="1187"/>
        <v>0</v>
      </c>
      <c r="L1301" s="42">
        <f t="shared" si="1174"/>
        <v>83.4</v>
      </c>
      <c r="M1301" s="42">
        <f t="shared" si="1175"/>
        <v>81.8</v>
      </c>
      <c r="N1301" s="42">
        <f t="shared" si="1176"/>
        <v>81.8</v>
      </c>
      <c r="O1301" s="48">
        <f t="shared" si="1187"/>
        <v>0</v>
      </c>
      <c r="P1301" s="48">
        <f t="shared" si="1187"/>
        <v>0</v>
      </c>
      <c r="Q1301" s="48">
        <f t="shared" si="1187"/>
        <v>0</v>
      </c>
      <c r="R1301" s="45">
        <f t="shared" si="1145"/>
        <v>83.4</v>
      </c>
      <c r="S1301" s="45">
        <f t="shared" si="1146"/>
        <v>81.8</v>
      </c>
      <c r="T1301" s="45">
        <f t="shared" si="1147"/>
        <v>81.8</v>
      </c>
      <c r="U1301" s="48">
        <f t="shared" si="1187"/>
        <v>0</v>
      </c>
    </row>
    <row r="1302" spans="1:21" x14ac:dyDescent="0.25">
      <c r="A1302" s="20" t="s">
        <v>405</v>
      </c>
      <c r="B1302" s="20" t="s">
        <v>215</v>
      </c>
      <c r="C1302" s="20"/>
      <c r="D1302" s="20"/>
      <c r="E1302" s="23" t="s">
        <v>749</v>
      </c>
      <c r="F1302" s="24">
        <f>F1303</f>
        <v>83.4</v>
      </c>
      <c r="G1302" s="24">
        <f t="shared" si="1187"/>
        <v>81.8</v>
      </c>
      <c r="H1302" s="24">
        <f t="shared" si="1187"/>
        <v>81.8</v>
      </c>
      <c r="I1302" s="24">
        <f t="shared" si="1187"/>
        <v>0</v>
      </c>
      <c r="J1302" s="24">
        <f t="shared" si="1187"/>
        <v>0</v>
      </c>
      <c r="K1302" s="24">
        <f t="shared" si="1187"/>
        <v>0</v>
      </c>
      <c r="L1302" s="42">
        <f t="shared" si="1174"/>
        <v>83.4</v>
      </c>
      <c r="M1302" s="42">
        <f t="shared" si="1175"/>
        <v>81.8</v>
      </c>
      <c r="N1302" s="42">
        <f t="shared" si="1176"/>
        <v>81.8</v>
      </c>
      <c r="O1302" s="48">
        <f t="shared" si="1187"/>
        <v>0</v>
      </c>
      <c r="P1302" s="48">
        <f t="shared" si="1187"/>
        <v>0</v>
      </c>
      <c r="Q1302" s="48">
        <f t="shared" si="1187"/>
        <v>0</v>
      </c>
      <c r="R1302" s="45">
        <f t="shared" si="1145"/>
        <v>83.4</v>
      </c>
      <c r="S1302" s="45">
        <f t="shared" si="1146"/>
        <v>81.8</v>
      </c>
      <c r="T1302" s="45">
        <f t="shared" si="1147"/>
        <v>81.8</v>
      </c>
      <c r="U1302" s="48">
        <f t="shared" si="1187"/>
        <v>0</v>
      </c>
    </row>
    <row r="1303" spans="1:21" ht="31.5" x14ac:dyDescent="0.25">
      <c r="A1303" s="20" t="s">
        <v>405</v>
      </c>
      <c r="B1303" s="20">
        <v>850</v>
      </c>
      <c r="C1303" s="20" t="s">
        <v>44</v>
      </c>
      <c r="D1303" s="20" t="s">
        <v>45</v>
      </c>
      <c r="E1303" s="23" t="s">
        <v>763</v>
      </c>
      <c r="F1303" s="24">
        <v>83.4</v>
      </c>
      <c r="G1303" s="24">
        <v>81.8</v>
      </c>
      <c r="H1303" s="24">
        <v>81.8</v>
      </c>
      <c r="I1303" s="24"/>
      <c r="J1303" s="24"/>
      <c r="K1303" s="24"/>
      <c r="L1303" s="42">
        <f t="shared" si="1174"/>
        <v>83.4</v>
      </c>
      <c r="M1303" s="42">
        <f t="shared" si="1175"/>
        <v>81.8</v>
      </c>
      <c r="N1303" s="42">
        <f t="shared" si="1176"/>
        <v>81.8</v>
      </c>
      <c r="O1303" s="48"/>
      <c r="P1303" s="48"/>
      <c r="Q1303" s="48"/>
      <c r="R1303" s="45">
        <f t="shared" si="1145"/>
        <v>83.4</v>
      </c>
      <c r="S1303" s="45">
        <f t="shared" si="1146"/>
        <v>81.8</v>
      </c>
      <c r="T1303" s="45">
        <f t="shared" si="1147"/>
        <v>81.8</v>
      </c>
      <c r="U1303" s="48"/>
    </row>
    <row r="1304" spans="1:21" s="28" customFormat="1" ht="31.5" x14ac:dyDescent="0.25">
      <c r="A1304" s="25" t="s">
        <v>411</v>
      </c>
      <c r="B1304" s="25"/>
      <c r="C1304" s="25"/>
      <c r="D1304" s="25"/>
      <c r="E1304" s="26" t="s">
        <v>642</v>
      </c>
      <c r="F1304" s="27">
        <f>F1305+F1309+F1313</f>
        <v>8428.7999999999993</v>
      </c>
      <c r="G1304" s="27">
        <f t="shared" ref="G1304:K1304" si="1188">G1305+G1309+G1313</f>
        <v>6904.1</v>
      </c>
      <c r="H1304" s="27">
        <f t="shared" si="1188"/>
        <v>6904.1</v>
      </c>
      <c r="I1304" s="27">
        <f t="shared" si="1188"/>
        <v>-642.6</v>
      </c>
      <c r="J1304" s="27">
        <f t="shared" si="1188"/>
        <v>-276.5</v>
      </c>
      <c r="K1304" s="27">
        <f t="shared" si="1188"/>
        <v>-276.5</v>
      </c>
      <c r="L1304" s="42">
        <f t="shared" si="1174"/>
        <v>7786.1999999999989</v>
      </c>
      <c r="M1304" s="42">
        <f t="shared" si="1175"/>
        <v>6627.6</v>
      </c>
      <c r="N1304" s="42">
        <f t="shared" si="1176"/>
        <v>6627.6</v>
      </c>
      <c r="O1304" s="49">
        <f t="shared" ref="O1304:P1304" si="1189">O1305+O1309+O1313</f>
        <v>0</v>
      </c>
      <c r="P1304" s="49">
        <f t="shared" si="1189"/>
        <v>0</v>
      </c>
      <c r="Q1304" s="49">
        <f t="shared" ref="Q1304" si="1190">Q1305+Q1309+Q1313</f>
        <v>0</v>
      </c>
      <c r="R1304" s="55">
        <f t="shared" si="1145"/>
        <v>7786.1999999999989</v>
      </c>
      <c r="S1304" s="45">
        <f t="shared" si="1146"/>
        <v>6627.6</v>
      </c>
      <c r="T1304" s="45">
        <f t="shared" si="1147"/>
        <v>6627.6</v>
      </c>
      <c r="U1304" s="49">
        <f t="shared" ref="U1304" si="1191">U1305+U1309+U1313</f>
        <v>0</v>
      </c>
    </row>
    <row r="1305" spans="1:21" x14ac:dyDescent="0.25">
      <c r="A1305" s="20" t="s">
        <v>406</v>
      </c>
      <c r="B1305" s="20"/>
      <c r="C1305" s="20"/>
      <c r="D1305" s="20"/>
      <c r="E1305" s="23" t="s">
        <v>643</v>
      </c>
      <c r="F1305" s="24">
        <f>F1306</f>
        <v>7462.7</v>
      </c>
      <c r="G1305" s="24">
        <f t="shared" ref="G1305:U1307" si="1192">G1306</f>
        <v>6304.1</v>
      </c>
      <c r="H1305" s="24">
        <f t="shared" si="1192"/>
        <v>6304.1</v>
      </c>
      <c r="I1305" s="24">
        <f t="shared" si="1192"/>
        <v>0</v>
      </c>
      <c r="J1305" s="24">
        <f t="shared" si="1192"/>
        <v>0</v>
      </c>
      <c r="K1305" s="24">
        <f t="shared" si="1192"/>
        <v>0</v>
      </c>
      <c r="L1305" s="42">
        <f t="shared" si="1174"/>
        <v>7462.7</v>
      </c>
      <c r="M1305" s="42">
        <f t="shared" si="1175"/>
        <v>6304.1</v>
      </c>
      <c r="N1305" s="42">
        <f t="shared" si="1176"/>
        <v>6304.1</v>
      </c>
      <c r="O1305" s="48">
        <f t="shared" si="1192"/>
        <v>0</v>
      </c>
      <c r="P1305" s="48">
        <f t="shared" si="1192"/>
        <v>0</v>
      </c>
      <c r="Q1305" s="48">
        <f t="shared" si="1192"/>
        <v>0</v>
      </c>
      <c r="R1305" s="45">
        <f t="shared" si="1145"/>
        <v>7462.7</v>
      </c>
      <c r="S1305" s="45">
        <f t="shared" si="1146"/>
        <v>6304.1</v>
      </c>
      <c r="T1305" s="45">
        <f t="shared" si="1147"/>
        <v>6304.1</v>
      </c>
      <c r="U1305" s="48">
        <f t="shared" si="1192"/>
        <v>0</v>
      </c>
    </row>
    <row r="1306" spans="1:21" ht="31.5" x14ac:dyDescent="0.25">
      <c r="A1306" s="20" t="s">
        <v>406</v>
      </c>
      <c r="B1306" s="20" t="s">
        <v>6</v>
      </c>
      <c r="C1306" s="20"/>
      <c r="D1306" s="20"/>
      <c r="E1306" s="23" t="s">
        <v>733</v>
      </c>
      <c r="F1306" s="24">
        <f>F1307</f>
        <v>7462.7</v>
      </c>
      <c r="G1306" s="24">
        <f t="shared" si="1192"/>
        <v>6304.1</v>
      </c>
      <c r="H1306" s="24">
        <f t="shared" si="1192"/>
        <v>6304.1</v>
      </c>
      <c r="I1306" s="24">
        <f t="shared" si="1192"/>
        <v>0</v>
      </c>
      <c r="J1306" s="24">
        <f t="shared" si="1192"/>
        <v>0</v>
      </c>
      <c r="K1306" s="24">
        <f t="shared" si="1192"/>
        <v>0</v>
      </c>
      <c r="L1306" s="42">
        <f t="shared" si="1174"/>
        <v>7462.7</v>
      </c>
      <c r="M1306" s="42">
        <f t="shared" si="1175"/>
        <v>6304.1</v>
      </c>
      <c r="N1306" s="42">
        <f t="shared" si="1176"/>
        <v>6304.1</v>
      </c>
      <c r="O1306" s="48">
        <f t="shared" si="1192"/>
        <v>0</v>
      </c>
      <c r="P1306" s="48">
        <f t="shared" si="1192"/>
        <v>0</v>
      </c>
      <c r="Q1306" s="48">
        <f t="shared" si="1192"/>
        <v>0</v>
      </c>
      <c r="R1306" s="45">
        <f t="shared" si="1145"/>
        <v>7462.7</v>
      </c>
      <c r="S1306" s="45">
        <f t="shared" si="1146"/>
        <v>6304.1</v>
      </c>
      <c r="T1306" s="45">
        <f t="shared" si="1147"/>
        <v>6304.1</v>
      </c>
      <c r="U1306" s="48">
        <f t="shared" si="1192"/>
        <v>0</v>
      </c>
    </row>
    <row r="1307" spans="1:21" ht="47.25" x14ac:dyDescent="0.25">
      <c r="A1307" s="20" t="s">
        <v>406</v>
      </c>
      <c r="B1307" s="20" t="s">
        <v>167</v>
      </c>
      <c r="C1307" s="20"/>
      <c r="D1307" s="20"/>
      <c r="E1307" s="23" t="s">
        <v>734</v>
      </c>
      <c r="F1307" s="24">
        <f>F1308</f>
        <v>7462.7</v>
      </c>
      <c r="G1307" s="24">
        <f t="shared" si="1192"/>
        <v>6304.1</v>
      </c>
      <c r="H1307" s="24">
        <f t="shared" si="1192"/>
        <v>6304.1</v>
      </c>
      <c r="I1307" s="24">
        <f t="shared" si="1192"/>
        <v>0</v>
      </c>
      <c r="J1307" s="24">
        <f t="shared" si="1192"/>
        <v>0</v>
      </c>
      <c r="K1307" s="24">
        <f t="shared" si="1192"/>
        <v>0</v>
      </c>
      <c r="L1307" s="42">
        <f t="shared" si="1174"/>
        <v>7462.7</v>
      </c>
      <c r="M1307" s="42">
        <f t="shared" si="1175"/>
        <v>6304.1</v>
      </c>
      <c r="N1307" s="42">
        <f t="shared" si="1176"/>
        <v>6304.1</v>
      </c>
      <c r="O1307" s="48">
        <f t="shared" si="1192"/>
        <v>0</v>
      </c>
      <c r="P1307" s="48">
        <f t="shared" si="1192"/>
        <v>0</v>
      </c>
      <c r="Q1307" s="48">
        <f t="shared" si="1192"/>
        <v>0</v>
      </c>
      <c r="R1307" s="45">
        <f t="shared" si="1145"/>
        <v>7462.7</v>
      </c>
      <c r="S1307" s="45">
        <f t="shared" si="1146"/>
        <v>6304.1</v>
      </c>
      <c r="T1307" s="45">
        <f t="shared" si="1147"/>
        <v>6304.1</v>
      </c>
      <c r="U1307" s="48">
        <f t="shared" si="1192"/>
        <v>0</v>
      </c>
    </row>
    <row r="1308" spans="1:21" ht="31.5" x14ac:dyDescent="0.25">
      <c r="A1308" s="20" t="s">
        <v>406</v>
      </c>
      <c r="B1308" s="20">
        <v>240</v>
      </c>
      <c r="C1308" s="20" t="s">
        <v>44</v>
      </c>
      <c r="D1308" s="20" t="s">
        <v>45</v>
      </c>
      <c r="E1308" s="23" t="s">
        <v>763</v>
      </c>
      <c r="F1308" s="24">
        <v>7462.7</v>
      </c>
      <c r="G1308" s="24">
        <v>6304.1</v>
      </c>
      <c r="H1308" s="24">
        <v>6304.1</v>
      </c>
      <c r="I1308" s="24"/>
      <c r="J1308" s="24"/>
      <c r="K1308" s="24"/>
      <c r="L1308" s="42">
        <f t="shared" si="1174"/>
        <v>7462.7</v>
      </c>
      <c r="M1308" s="42">
        <f t="shared" si="1175"/>
        <v>6304.1</v>
      </c>
      <c r="N1308" s="42">
        <f t="shared" si="1176"/>
        <v>6304.1</v>
      </c>
      <c r="O1308" s="48"/>
      <c r="P1308" s="48"/>
      <c r="Q1308" s="48"/>
      <c r="R1308" s="45">
        <f t="shared" si="1145"/>
        <v>7462.7</v>
      </c>
      <c r="S1308" s="45">
        <f t="shared" si="1146"/>
        <v>6304.1</v>
      </c>
      <c r="T1308" s="45">
        <f t="shared" si="1147"/>
        <v>6304.1</v>
      </c>
      <c r="U1308" s="48"/>
    </row>
    <row r="1309" spans="1:21" ht="47.25" x14ac:dyDescent="0.25">
      <c r="A1309" s="20" t="s">
        <v>407</v>
      </c>
      <c r="B1309" s="20"/>
      <c r="C1309" s="20"/>
      <c r="D1309" s="20"/>
      <c r="E1309" s="23" t="s">
        <v>644</v>
      </c>
      <c r="F1309" s="24">
        <f>F1310</f>
        <v>600</v>
      </c>
      <c r="G1309" s="24">
        <f t="shared" ref="G1309:U1311" si="1193">G1310</f>
        <v>600</v>
      </c>
      <c r="H1309" s="24">
        <f t="shared" si="1193"/>
        <v>600</v>
      </c>
      <c r="I1309" s="24">
        <f t="shared" si="1193"/>
        <v>-276.5</v>
      </c>
      <c r="J1309" s="24">
        <f t="shared" si="1193"/>
        <v>-276.5</v>
      </c>
      <c r="K1309" s="24">
        <f t="shared" si="1193"/>
        <v>-276.5</v>
      </c>
      <c r="L1309" s="42">
        <f t="shared" si="1174"/>
        <v>323.5</v>
      </c>
      <c r="M1309" s="42">
        <f t="shared" si="1175"/>
        <v>323.5</v>
      </c>
      <c r="N1309" s="42">
        <f t="shared" si="1176"/>
        <v>323.5</v>
      </c>
      <c r="O1309" s="48">
        <f t="shared" si="1193"/>
        <v>0</v>
      </c>
      <c r="P1309" s="48">
        <f t="shared" si="1193"/>
        <v>0</v>
      </c>
      <c r="Q1309" s="48">
        <f t="shared" si="1193"/>
        <v>0</v>
      </c>
      <c r="R1309" s="45">
        <f t="shared" si="1145"/>
        <v>323.5</v>
      </c>
      <c r="S1309" s="45">
        <f t="shared" si="1146"/>
        <v>323.5</v>
      </c>
      <c r="T1309" s="45">
        <f t="shared" si="1147"/>
        <v>323.5</v>
      </c>
      <c r="U1309" s="48">
        <f t="shared" si="1193"/>
        <v>0</v>
      </c>
    </row>
    <row r="1310" spans="1:21" ht="31.5" x14ac:dyDescent="0.25">
      <c r="A1310" s="20" t="s">
        <v>407</v>
      </c>
      <c r="B1310" s="20" t="s">
        <v>6</v>
      </c>
      <c r="C1310" s="20"/>
      <c r="D1310" s="20"/>
      <c r="E1310" s="23" t="s">
        <v>733</v>
      </c>
      <c r="F1310" s="24">
        <f>F1311</f>
        <v>600</v>
      </c>
      <c r="G1310" s="24">
        <f t="shared" si="1193"/>
        <v>600</v>
      </c>
      <c r="H1310" s="24">
        <f t="shared" si="1193"/>
        <v>600</v>
      </c>
      <c r="I1310" s="24">
        <f t="shared" si="1193"/>
        <v>-276.5</v>
      </c>
      <c r="J1310" s="24">
        <f t="shared" si="1193"/>
        <v>-276.5</v>
      </c>
      <c r="K1310" s="24">
        <f t="shared" si="1193"/>
        <v>-276.5</v>
      </c>
      <c r="L1310" s="42">
        <f t="shared" si="1174"/>
        <v>323.5</v>
      </c>
      <c r="M1310" s="42">
        <f t="shared" si="1175"/>
        <v>323.5</v>
      </c>
      <c r="N1310" s="42">
        <f t="shared" si="1176"/>
        <v>323.5</v>
      </c>
      <c r="O1310" s="48">
        <f t="shared" si="1193"/>
        <v>0</v>
      </c>
      <c r="P1310" s="48">
        <f t="shared" si="1193"/>
        <v>0</v>
      </c>
      <c r="Q1310" s="48">
        <f t="shared" si="1193"/>
        <v>0</v>
      </c>
      <c r="R1310" s="45">
        <f t="shared" si="1145"/>
        <v>323.5</v>
      </c>
      <c r="S1310" s="45">
        <f t="shared" si="1146"/>
        <v>323.5</v>
      </c>
      <c r="T1310" s="45">
        <f t="shared" si="1147"/>
        <v>323.5</v>
      </c>
      <c r="U1310" s="48">
        <f t="shared" si="1193"/>
        <v>0</v>
      </c>
    </row>
    <row r="1311" spans="1:21" ht="47.25" x14ac:dyDescent="0.25">
      <c r="A1311" s="20" t="s">
        <v>407</v>
      </c>
      <c r="B1311" s="20" t="s">
        <v>167</v>
      </c>
      <c r="C1311" s="20"/>
      <c r="D1311" s="20"/>
      <c r="E1311" s="23" t="s">
        <v>734</v>
      </c>
      <c r="F1311" s="24">
        <f>F1312</f>
        <v>600</v>
      </c>
      <c r="G1311" s="24">
        <f t="shared" si="1193"/>
        <v>600</v>
      </c>
      <c r="H1311" s="24">
        <f t="shared" si="1193"/>
        <v>600</v>
      </c>
      <c r="I1311" s="24">
        <f t="shared" si="1193"/>
        <v>-276.5</v>
      </c>
      <c r="J1311" s="24">
        <f t="shared" si="1193"/>
        <v>-276.5</v>
      </c>
      <c r="K1311" s="24">
        <f t="shared" si="1193"/>
        <v>-276.5</v>
      </c>
      <c r="L1311" s="42">
        <f t="shared" si="1174"/>
        <v>323.5</v>
      </c>
      <c r="M1311" s="42">
        <f t="shared" si="1175"/>
        <v>323.5</v>
      </c>
      <c r="N1311" s="42">
        <f t="shared" si="1176"/>
        <v>323.5</v>
      </c>
      <c r="O1311" s="48">
        <f t="shared" si="1193"/>
        <v>0</v>
      </c>
      <c r="P1311" s="48">
        <f t="shared" si="1193"/>
        <v>0</v>
      </c>
      <c r="Q1311" s="48">
        <f t="shared" si="1193"/>
        <v>0</v>
      </c>
      <c r="R1311" s="45">
        <f t="shared" si="1145"/>
        <v>323.5</v>
      </c>
      <c r="S1311" s="45">
        <f t="shared" si="1146"/>
        <v>323.5</v>
      </c>
      <c r="T1311" s="45">
        <f t="shared" si="1147"/>
        <v>323.5</v>
      </c>
      <c r="U1311" s="48">
        <f t="shared" si="1193"/>
        <v>0</v>
      </c>
    </row>
    <row r="1312" spans="1:21" ht="31.5" x14ac:dyDescent="0.25">
      <c r="A1312" s="20" t="s">
        <v>407</v>
      </c>
      <c r="B1312" s="20">
        <v>240</v>
      </c>
      <c r="C1312" s="20" t="s">
        <v>44</v>
      </c>
      <c r="D1312" s="20" t="s">
        <v>45</v>
      </c>
      <c r="E1312" s="23" t="s">
        <v>763</v>
      </c>
      <c r="F1312" s="24">
        <v>600</v>
      </c>
      <c r="G1312" s="24">
        <v>600</v>
      </c>
      <c r="H1312" s="24">
        <v>600</v>
      </c>
      <c r="I1312" s="24">
        <v>-276.5</v>
      </c>
      <c r="J1312" s="24">
        <v>-276.5</v>
      </c>
      <c r="K1312" s="24">
        <v>-276.5</v>
      </c>
      <c r="L1312" s="42">
        <f t="shared" si="1174"/>
        <v>323.5</v>
      </c>
      <c r="M1312" s="42">
        <f t="shared" si="1175"/>
        <v>323.5</v>
      </c>
      <c r="N1312" s="42">
        <f t="shared" si="1176"/>
        <v>323.5</v>
      </c>
      <c r="O1312" s="48"/>
      <c r="P1312" s="48"/>
      <c r="Q1312" s="48"/>
      <c r="R1312" s="45">
        <f t="shared" si="1145"/>
        <v>323.5</v>
      </c>
      <c r="S1312" s="45">
        <f t="shared" si="1146"/>
        <v>323.5</v>
      </c>
      <c r="T1312" s="45">
        <f t="shared" si="1147"/>
        <v>323.5</v>
      </c>
      <c r="U1312" s="48"/>
    </row>
    <row r="1313" spans="1:22" ht="47.25" hidden="1" x14ac:dyDescent="0.25">
      <c r="A1313" s="20" t="s">
        <v>408</v>
      </c>
      <c r="B1313" s="20"/>
      <c r="C1313" s="20"/>
      <c r="D1313" s="20"/>
      <c r="E1313" s="23" t="s">
        <v>645</v>
      </c>
      <c r="F1313" s="24">
        <f>F1314</f>
        <v>366.1</v>
      </c>
      <c r="G1313" s="24">
        <f t="shared" ref="G1313:U1315" si="1194">G1314</f>
        <v>0</v>
      </c>
      <c r="H1313" s="24">
        <f t="shared" si="1194"/>
        <v>0</v>
      </c>
      <c r="I1313" s="24">
        <f t="shared" si="1194"/>
        <v>-366.1</v>
      </c>
      <c r="J1313" s="24">
        <f t="shared" si="1194"/>
        <v>0</v>
      </c>
      <c r="K1313" s="24">
        <f t="shared" si="1194"/>
        <v>0</v>
      </c>
      <c r="L1313" s="42">
        <f t="shared" si="1174"/>
        <v>0</v>
      </c>
      <c r="M1313" s="42">
        <f t="shared" si="1175"/>
        <v>0</v>
      </c>
      <c r="N1313" s="42">
        <f t="shared" si="1176"/>
        <v>0</v>
      </c>
      <c r="O1313" s="48">
        <f t="shared" si="1194"/>
        <v>0</v>
      </c>
      <c r="P1313" s="48">
        <f t="shared" si="1194"/>
        <v>0</v>
      </c>
      <c r="Q1313" s="48">
        <f t="shared" si="1194"/>
        <v>0</v>
      </c>
      <c r="R1313" s="45">
        <f t="shared" si="1145"/>
        <v>0</v>
      </c>
      <c r="S1313" s="45">
        <f t="shared" si="1146"/>
        <v>0</v>
      </c>
      <c r="T1313" s="45">
        <f t="shared" si="1147"/>
        <v>0</v>
      </c>
      <c r="U1313" s="48">
        <f t="shared" si="1194"/>
        <v>0</v>
      </c>
      <c r="V1313" s="5">
        <v>0</v>
      </c>
    </row>
    <row r="1314" spans="1:22" ht="31.5" hidden="1" x14ac:dyDescent="0.25">
      <c r="A1314" s="20" t="s">
        <v>408</v>
      </c>
      <c r="B1314" s="20" t="s">
        <v>6</v>
      </c>
      <c r="C1314" s="20"/>
      <c r="D1314" s="20"/>
      <c r="E1314" s="23" t="s">
        <v>733</v>
      </c>
      <c r="F1314" s="24">
        <f>F1315</f>
        <v>366.1</v>
      </c>
      <c r="G1314" s="24">
        <f t="shared" si="1194"/>
        <v>0</v>
      </c>
      <c r="H1314" s="24">
        <f t="shared" si="1194"/>
        <v>0</v>
      </c>
      <c r="I1314" s="24">
        <f t="shared" si="1194"/>
        <v>-366.1</v>
      </c>
      <c r="J1314" s="24">
        <f t="shared" si="1194"/>
        <v>0</v>
      </c>
      <c r="K1314" s="24">
        <f t="shared" si="1194"/>
        <v>0</v>
      </c>
      <c r="L1314" s="42">
        <f t="shared" si="1174"/>
        <v>0</v>
      </c>
      <c r="M1314" s="42">
        <f t="shared" si="1175"/>
        <v>0</v>
      </c>
      <c r="N1314" s="42">
        <f t="shared" si="1176"/>
        <v>0</v>
      </c>
      <c r="O1314" s="48">
        <f t="shared" si="1194"/>
        <v>0</v>
      </c>
      <c r="P1314" s="48">
        <f t="shared" si="1194"/>
        <v>0</v>
      </c>
      <c r="Q1314" s="48">
        <f t="shared" si="1194"/>
        <v>0</v>
      </c>
      <c r="R1314" s="45">
        <f t="shared" si="1145"/>
        <v>0</v>
      </c>
      <c r="S1314" s="45">
        <f t="shared" si="1146"/>
        <v>0</v>
      </c>
      <c r="T1314" s="45">
        <f t="shared" si="1147"/>
        <v>0</v>
      </c>
      <c r="U1314" s="48">
        <f t="shared" si="1194"/>
        <v>0</v>
      </c>
      <c r="V1314" s="5">
        <v>0</v>
      </c>
    </row>
    <row r="1315" spans="1:22" ht="47.25" hidden="1" x14ac:dyDescent="0.25">
      <c r="A1315" s="20" t="s">
        <v>408</v>
      </c>
      <c r="B1315" s="20" t="s">
        <v>167</v>
      </c>
      <c r="C1315" s="20"/>
      <c r="D1315" s="20"/>
      <c r="E1315" s="23" t="s">
        <v>734</v>
      </c>
      <c r="F1315" s="24">
        <f>F1316</f>
        <v>366.1</v>
      </c>
      <c r="G1315" s="24">
        <f t="shared" si="1194"/>
        <v>0</v>
      </c>
      <c r="H1315" s="24">
        <f t="shared" si="1194"/>
        <v>0</v>
      </c>
      <c r="I1315" s="24">
        <f t="shared" si="1194"/>
        <v>-366.1</v>
      </c>
      <c r="J1315" s="24">
        <f t="shared" si="1194"/>
        <v>0</v>
      </c>
      <c r="K1315" s="24">
        <f t="shared" si="1194"/>
        <v>0</v>
      </c>
      <c r="L1315" s="42">
        <f t="shared" si="1174"/>
        <v>0</v>
      </c>
      <c r="M1315" s="42">
        <f t="shared" si="1175"/>
        <v>0</v>
      </c>
      <c r="N1315" s="42">
        <f t="shared" si="1176"/>
        <v>0</v>
      </c>
      <c r="O1315" s="48">
        <f t="shared" si="1194"/>
        <v>0</v>
      </c>
      <c r="P1315" s="48">
        <f t="shared" si="1194"/>
        <v>0</v>
      </c>
      <c r="Q1315" s="48">
        <f t="shared" si="1194"/>
        <v>0</v>
      </c>
      <c r="R1315" s="45">
        <f t="shared" si="1145"/>
        <v>0</v>
      </c>
      <c r="S1315" s="45">
        <f t="shared" si="1146"/>
        <v>0</v>
      </c>
      <c r="T1315" s="45">
        <f t="shared" si="1147"/>
        <v>0</v>
      </c>
      <c r="U1315" s="48">
        <f t="shared" si="1194"/>
        <v>0</v>
      </c>
      <c r="V1315" s="5">
        <v>0</v>
      </c>
    </row>
    <row r="1316" spans="1:22" ht="31.5" hidden="1" x14ac:dyDescent="0.25">
      <c r="A1316" s="20" t="s">
        <v>408</v>
      </c>
      <c r="B1316" s="20">
        <v>240</v>
      </c>
      <c r="C1316" s="20" t="s">
        <v>44</v>
      </c>
      <c r="D1316" s="20" t="s">
        <v>45</v>
      </c>
      <c r="E1316" s="23" t="s">
        <v>763</v>
      </c>
      <c r="F1316" s="24">
        <v>366.1</v>
      </c>
      <c r="G1316" s="24">
        <v>0</v>
      </c>
      <c r="H1316" s="24">
        <v>0</v>
      </c>
      <c r="I1316" s="24">
        <v>-366.1</v>
      </c>
      <c r="J1316" s="24"/>
      <c r="K1316" s="24"/>
      <c r="L1316" s="42">
        <f t="shared" si="1174"/>
        <v>0</v>
      </c>
      <c r="M1316" s="42">
        <f t="shared" si="1175"/>
        <v>0</v>
      </c>
      <c r="N1316" s="42">
        <f t="shared" si="1176"/>
        <v>0</v>
      </c>
      <c r="O1316" s="48"/>
      <c r="P1316" s="48"/>
      <c r="Q1316" s="48"/>
      <c r="R1316" s="45">
        <f t="shared" ref="R1316:R1379" si="1195">L1316+O1316</f>
        <v>0</v>
      </c>
      <c r="S1316" s="45">
        <f t="shared" ref="S1316:S1379" si="1196">M1316+P1316</f>
        <v>0</v>
      </c>
      <c r="T1316" s="45">
        <f t="shared" ref="T1316:T1379" si="1197">N1316+Q1316</f>
        <v>0</v>
      </c>
      <c r="U1316" s="48"/>
      <c r="V1316" s="5">
        <v>0</v>
      </c>
    </row>
    <row r="1317" spans="1:22" s="8" customFormat="1" ht="47.25" x14ac:dyDescent="0.25">
      <c r="A1317" s="1" t="s">
        <v>15</v>
      </c>
      <c r="B1317" s="1"/>
      <c r="C1317" s="1"/>
      <c r="D1317" s="1"/>
      <c r="E1317" s="2" t="s">
        <v>646</v>
      </c>
      <c r="F1317" s="3">
        <f>F1318+F1330</f>
        <v>112778.3</v>
      </c>
      <c r="G1317" s="3">
        <f t="shared" ref="G1317:K1317" si="1198">G1318+G1330</f>
        <v>91044.499999999985</v>
      </c>
      <c r="H1317" s="3">
        <f t="shared" si="1198"/>
        <v>87548.299999999988</v>
      </c>
      <c r="I1317" s="3">
        <f t="shared" si="1198"/>
        <v>-4038.6000000000004</v>
      </c>
      <c r="J1317" s="3">
        <f t="shared" si="1198"/>
        <v>-519.6</v>
      </c>
      <c r="K1317" s="3">
        <f t="shared" si="1198"/>
        <v>-506.6</v>
      </c>
      <c r="L1317" s="42">
        <f t="shared" si="1174"/>
        <v>108739.7</v>
      </c>
      <c r="M1317" s="42">
        <f t="shared" si="1175"/>
        <v>90524.89999999998</v>
      </c>
      <c r="N1317" s="42">
        <f t="shared" si="1176"/>
        <v>87041.699999999983</v>
      </c>
      <c r="O1317" s="50">
        <f t="shared" ref="O1317:P1317" si="1199">O1318+O1330</f>
        <v>0</v>
      </c>
      <c r="P1317" s="50">
        <f t="shared" si="1199"/>
        <v>0</v>
      </c>
      <c r="Q1317" s="50">
        <f t="shared" ref="Q1317" si="1200">Q1318+Q1330</f>
        <v>0</v>
      </c>
      <c r="R1317" s="53">
        <f t="shared" si="1195"/>
        <v>108739.7</v>
      </c>
      <c r="S1317" s="45">
        <f t="shared" si="1196"/>
        <v>90524.89999999998</v>
      </c>
      <c r="T1317" s="45">
        <f t="shared" si="1197"/>
        <v>87041.699999999983</v>
      </c>
      <c r="U1317" s="50">
        <f t="shared" ref="U1317" si="1201">U1318+U1330</f>
        <v>0</v>
      </c>
    </row>
    <row r="1318" spans="1:22" s="28" customFormat="1" ht="31.5" x14ac:dyDescent="0.25">
      <c r="A1318" s="25" t="s">
        <v>16</v>
      </c>
      <c r="B1318" s="25"/>
      <c r="C1318" s="25"/>
      <c r="D1318" s="25"/>
      <c r="E1318" s="26" t="s">
        <v>647</v>
      </c>
      <c r="F1318" s="27">
        <f>F1319+F1326</f>
        <v>29511</v>
      </c>
      <c r="G1318" s="27">
        <f t="shared" ref="G1318:K1318" si="1202">G1319+G1326</f>
        <v>6927.9</v>
      </c>
      <c r="H1318" s="27">
        <f t="shared" si="1202"/>
        <v>3414.7</v>
      </c>
      <c r="I1318" s="27">
        <f t="shared" si="1202"/>
        <v>-4038.6000000000004</v>
      </c>
      <c r="J1318" s="27">
        <f t="shared" si="1202"/>
        <v>-519.6</v>
      </c>
      <c r="K1318" s="27">
        <f t="shared" si="1202"/>
        <v>-506.6</v>
      </c>
      <c r="L1318" s="42">
        <f t="shared" si="1174"/>
        <v>25472.400000000001</v>
      </c>
      <c r="M1318" s="42">
        <f t="shared" si="1175"/>
        <v>6408.2999999999993</v>
      </c>
      <c r="N1318" s="42">
        <f t="shared" si="1176"/>
        <v>2908.1</v>
      </c>
      <c r="O1318" s="49">
        <f t="shared" ref="O1318:P1318" si="1203">O1319+O1326</f>
        <v>0</v>
      </c>
      <c r="P1318" s="49">
        <f t="shared" si="1203"/>
        <v>0</v>
      </c>
      <c r="Q1318" s="49">
        <f t="shared" ref="Q1318" si="1204">Q1319+Q1326</f>
        <v>0</v>
      </c>
      <c r="R1318" s="55">
        <f t="shared" si="1195"/>
        <v>25472.400000000001</v>
      </c>
      <c r="S1318" s="45">
        <f t="shared" si="1196"/>
        <v>6408.2999999999993</v>
      </c>
      <c r="T1318" s="45">
        <f t="shared" si="1197"/>
        <v>2908.1</v>
      </c>
      <c r="U1318" s="49">
        <f t="shared" ref="U1318" si="1205">U1319+U1326</f>
        <v>0</v>
      </c>
    </row>
    <row r="1319" spans="1:22" ht="63" x14ac:dyDescent="0.25">
      <c r="A1319" s="20" t="s">
        <v>17</v>
      </c>
      <c r="B1319" s="20"/>
      <c r="C1319" s="20"/>
      <c r="D1319" s="20"/>
      <c r="E1319" s="23" t="s">
        <v>648</v>
      </c>
      <c r="F1319" s="24">
        <f>F1320+F1323</f>
        <v>26181.9</v>
      </c>
      <c r="G1319" s="24">
        <f t="shared" ref="G1319:K1319" si="1206">G1320+G1323</f>
        <v>5436.5</v>
      </c>
      <c r="H1319" s="24">
        <f t="shared" si="1206"/>
        <v>1923.3</v>
      </c>
      <c r="I1319" s="24">
        <f t="shared" si="1206"/>
        <v>-2514.9</v>
      </c>
      <c r="J1319" s="24">
        <f t="shared" si="1206"/>
        <v>-395</v>
      </c>
      <c r="K1319" s="24">
        <f t="shared" si="1206"/>
        <v>-400</v>
      </c>
      <c r="L1319" s="42">
        <f t="shared" si="1174"/>
        <v>23667</v>
      </c>
      <c r="M1319" s="42">
        <f t="shared" si="1175"/>
        <v>5041.5</v>
      </c>
      <c r="N1319" s="42">
        <f t="shared" si="1176"/>
        <v>1523.3</v>
      </c>
      <c r="O1319" s="48">
        <f t="shared" ref="O1319:P1319" si="1207">O1320+O1323</f>
        <v>0</v>
      </c>
      <c r="P1319" s="48">
        <f t="shared" si="1207"/>
        <v>0</v>
      </c>
      <c r="Q1319" s="48">
        <f t="shared" ref="Q1319" si="1208">Q1320+Q1323</f>
        <v>0</v>
      </c>
      <c r="R1319" s="45">
        <f t="shared" si="1195"/>
        <v>23667</v>
      </c>
      <c r="S1319" s="45">
        <f t="shared" si="1196"/>
        <v>5041.5</v>
      </c>
      <c r="T1319" s="45">
        <f t="shared" si="1197"/>
        <v>1523.3</v>
      </c>
      <c r="U1319" s="48">
        <f t="shared" ref="U1319" si="1209">U1320+U1323</f>
        <v>0</v>
      </c>
    </row>
    <row r="1320" spans="1:22" ht="31.5" x14ac:dyDescent="0.25">
      <c r="A1320" s="20" t="s">
        <v>17</v>
      </c>
      <c r="B1320" s="20" t="s">
        <v>6</v>
      </c>
      <c r="C1320" s="20"/>
      <c r="D1320" s="20"/>
      <c r="E1320" s="23" t="s">
        <v>733</v>
      </c>
      <c r="F1320" s="24">
        <f>F1321</f>
        <v>4600.6000000000004</v>
      </c>
      <c r="G1320" s="24">
        <f t="shared" ref="G1320:U1321" si="1210">G1321</f>
        <v>1923.3</v>
      </c>
      <c r="H1320" s="24">
        <f t="shared" si="1210"/>
        <v>1923.3</v>
      </c>
      <c r="I1320" s="24">
        <f t="shared" si="1210"/>
        <v>-2514.9</v>
      </c>
      <c r="J1320" s="24">
        <f t="shared" si="1210"/>
        <v>-395</v>
      </c>
      <c r="K1320" s="24">
        <f t="shared" si="1210"/>
        <v>-400</v>
      </c>
      <c r="L1320" s="42">
        <f t="shared" si="1174"/>
        <v>2085.7000000000003</v>
      </c>
      <c r="M1320" s="42">
        <f t="shared" si="1175"/>
        <v>1528.3</v>
      </c>
      <c r="N1320" s="42">
        <f t="shared" si="1176"/>
        <v>1523.3</v>
      </c>
      <c r="O1320" s="48">
        <f t="shared" si="1210"/>
        <v>0</v>
      </c>
      <c r="P1320" s="48">
        <f t="shared" si="1210"/>
        <v>0</v>
      </c>
      <c r="Q1320" s="48">
        <f t="shared" si="1210"/>
        <v>0</v>
      </c>
      <c r="R1320" s="45">
        <f t="shared" si="1195"/>
        <v>2085.7000000000003</v>
      </c>
      <c r="S1320" s="45">
        <f t="shared" si="1196"/>
        <v>1528.3</v>
      </c>
      <c r="T1320" s="45">
        <f t="shared" si="1197"/>
        <v>1523.3</v>
      </c>
      <c r="U1320" s="48">
        <f t="shared" si="1210"/>
        <v>0</v>
      </c>
    </row>
    <row r="1321" spans="1:22" ht="47.25" x14ac:dyDescent="0.25">
      <c r="A1321" s="20" t="s">
        <v>17</v>
      </c>
      <c r="B1321" s="20" t="s">
        <v>167</v>
      </c>
      <c r="C1321" s="20"/>
      <c r="D1321" s="20"/>
      <c r="E1321" s="23" t="s">
        <v>734</v>
      </c>
      <c r="F1321" s="24">
        <f>F1322</f>
        <v>4600.6000000000004</v>
      </c>
      <c r="G1321" s="24">
        <f t="shared" si="1210"/>
        <v>1923.3</v>
      </c>
      <c r="H1321" s="24">
        <f t="shared" si="1210"/>
        <v>1923.3</v>
      </c>
      <c r="I1321" s="24">
        <f t="shared" si="1210"/>
        <v>-2514.9</v>
      </c>
      <c r="J1321" s="24">
        <f t="shared" si="1210"/>
        <v>-395</v>
      </c>
      <c r="K1321" s="24">
        <f t="shared" si="1210"/>
        <v>-400</v>
      </c>
      <c r="L1321" s="42">
        <f t="shared" si="1174"/>
        <v>2085.7000000000003</v>
      </c>
      <c r="M1321" s="42">
        <f t="shared" si="1175"/>
        <v>1528.3</v>
      </c>
      <c r="N1321" s="42">
        <f t="shared" si="1176"/>
        <v>1523.3</v>
      </c>
      <c r="O1321" s="48">
        <f t="shared" si="1210"/>
        <v>0</v>
      </c>
      <c r="P1321" s="48">
        <f t="shared" si="1210"/>
        <v>0</v>
      </c>
      <c r="Q1321" s="48">
        <f t="shared" si="1210"/>
        <v>0</v>
      </c>
      <c r="R1321" s="45">
        <f t="shared" si="1195"/>
        <v>2085.7000000000003</v>
      </c>
      <c r="S1321" s="45">
        <f t="shared" si="1196"/>
        <v>1528.3</v>
      </c>
      <c r="T1321" s="45">
        <f t="shared" si="1197"/>
        <v>1523.3</v>
      </c>
      <c r="U1321" s="48">
        <f t="shared" si="1210"/>
        <v>0</v>
      </c>
    </row>
    <row r="1322" spans="1:22" x14ac:dyDescent="0.25">
      <c r="A1322" s="20" t="s">
        <v>17</v>
      </c>
      <c r="B1322" s="20">
        <v>240</v>
      </c>
      <c r="C1322" s="20" t="s">
        <v>10</v>
      </c>
      <c r="D1322" s="20" t="s">
        <v>11</v>
      </c>
      <c r="E1322" s="23" t="s">
        <v>757</v>
      </c>
      <c r="F1322" s="24">
        <v>4600.6000000000004</v>
      </c>
      <c r="G1322" s="24">
        <v>1923.3</v>
      </c>
      <c r="H1322" s="24">
        <v>1923.3</v>
      </c>
      <c r="I1322" s="24">
        <v>-2514.9</v>
      </c>
      <c r="J1322" s="24">
        <v>-395</v>
      </c>
      <c r="K1322" s="24">
        <v>-400</v>
      </c>
      <c r="L1322" s="42">
        <f t="shared" si="1174"/>
        <v>2085.7000000000003</v>
      </c>
      <c r="M1322" s="42">
        <f t="shared" si="1175"/>
        <v>1528.3</v>
      </c>
      <c r="N1322" s="42">
        <f t="shared" si="1176"/>
        <v>1523.3</v>
      </c>
      <c r="O1322" s="48"/>
      <c r="P1322" s="48"/>
      <c r="Q1322" s="48"/>
      <c r="R1322" s="45">
        <f t="shared" si="1195"/>
        <v>2085.7000000000003</v>
      </c>
      <c r="S1322" s="45">
        <f t="shared" si="1196"/>
        <v>1528.3</v>
      </c>
      <c r="T1322" s="45">
        <f t="shared" si="1197"/>
        <v>1523.3</v>
      </c>
      <c r="U1322" s="48"/>
    </row>
    <row r="1323" spans="1:22" x14ac:dyDescent="0.25">
      <c r="A1323" s="20" t="s">
        <v>17</v>
      </c>
      <c r="B1323" s="20" t="s">
        <v>7</v>
      </c>
      <c r="C1323" s="20"/>
      <c r="D1323" s="20"/>
      <c r="E1323" s="23" t="s">
        <v>746</v>
      </c>
      <c r="F1323" s="24">
        <f>F1324</f>
        <v>21581.3</v>
      </c>
      <c r="G1323" s="24">
        <f t="shared" ref="G1323:U1324" si="1211">G1324</f>
        <v>3513.2</v>
      </c>
      <c r="H1323" s="24">
        <f t="shared" si="1211"/>
        <v>0</v>
      </c>
      <c r="I1323" s="24">
        <f t="shared" si="1211"/>
        <v>0</v>
      </c>
      <c r="J1323" s="24">
        <f t="shared" si="1211"/>
        <v>0</v>
      </c>
      <c r="K1323" s="24">
        <f t="shared" si="1211"/>
        <v>0</v>
      </c>
      <c r="L1323" s="42">
        <f t="shared" si="1174"/>
        <v>21581.3</v>
      </c>
      <c r="M1323" s="42">
        <f t="shared" si="1175"/>
        <v>3513.2</v>
      </c>
      <c r="N1323" s="42">
        <f t="shared" si="1176"/>
        <v>0</v>
      </c>
      <c r="O1323" s="48">
        <f t="shared" si="1211"/>
        <v>0</v>
      </c>
      <c r="P1323" s="48">
        <f t="shared" si="1211"/>
        <v>0</v>
      </c>
      <c r="Q1323" s="48">
        <f t="shared" si="1211"/>
        <v>0</v>
      </c>
      <c r="R1323" s="45">
        <f t="shared" si="1195"/>
        <v>21581.3</v>
      </c>
      <c r="S1323" s="45">
        <f t="shared" si="1196"/>
        <v>3513.2</v>
      </c>
      <c r="T1323" s="45">
        <f t="shared" si="1197"/>
        <v>0</v>
      </c>
      <c r="U1323" s="48">
        <f t="shared" si="1211"/>
        <v>0</v>
      </c>
    </row>
    <row r="1324" spans="1:22" x14ac:dyDescent="0.25">
      <c r="A1324" s="20" t="s">
        <v>17</v>
      </c>
      <c r="B1324" s="20" t="s">
        <v>215</v>
      </c>
      <c r="C1324" s="20"/>
      <c r="D1324" s="20"/>
      <c r="E1324" s="23" t="s">
        <v>749</v>
      </c>
      <c r="F1324" s="24">
        <f>F1325</f>
        <v>21581.3</v>
      </c>
      <c r="G1324" s="24">
        <f t="shared" si="1211"/>
        <v>3513.2</v>
      </c>
      <c r="H1324" s="24">
        <f t="shared" si="1211"/>
        <v>0</v>
      </c>
      <c r="I1324" s="24">
        <f t="shared" si="1211"/>
        <v>0</v>
      </c>
      <c r="J1324" s="24">
        <f t="shared" si="1211"/>
        <v>0</v>
      </c>
      <c r="K1324" s="24">
        <f t="shared" si="1211"/>
        <v>0</v>
      </c>
      <c r="L1324" s="42">
        <f t="shared" si="1174"/>
        <v>21581.3</v>
      </c>
      <c r="M1324" s="42">
        <f t="shared" si="1175"/>
        <v>3513.2</v>
      </c>
      <c r="N1324" s="42">
        <f t="shared" si="1176"/>
        <v>0</v>
      </c>
      <c r="O1324" s="48">
        <f t="shared" si="1211"/>
        <v>0</v>
      </c>
      <c r="P1324" s="48">
        <f t="shared" si="1211"/>
        <v>0</v>
      </c>
      <c r="Q1324" s="48">
        <f t="shared" si="1211"/>
        <v>0</v>
      </c>
      <c r="R1324" s="45">
        <f t="shared" si="1195"/>
        <v>21581.3</v>
      </c>
      <c r="S1324" s="45">
        <f t="shared" si="1196"/>
        <v>3513.2</v>
      </c>
      <c r="T1324" s="45">
        <f t="shared" si="1197"/>
        <v>0</v>
      </c>
      <c r="U1324" s="48">
        <f t="shared" si="1211"/>
        <v>0</v>
      </c>
    </row>
    <row r="1325" spans="1:22" x14ac:dyDescent="0.25">
      <c r="A1325" s="20" t="s">
        <v>17</v>
      </c>
      <c r="B1325" s="20">
        <v>850</v>
      </c>
      <c r="C1325" s="20" t="s">
        <v>10</v>
      </c>
      <c r="D1325" s="20" t="s">
        <v>11</v>
      </c>
      <c r="E1325" s="23" t="s">
        <v>757</v>
      </c>
      <c r="F1325" s="24">
        <v>21581.3</v>
      </c>
      <c r="G1325" s="24">
        <v>3513.2</v>
      </c>
      <c r="H1325" s="24">
        <v>0</v>
      </c>
      <c r="I1325" s="24"/>
      <c r="J1325" s="24"/>
      <c r="K1325" s="24"/>
      <c r="L1325" s="42">
        <f t="shared" si="1174"/>
        <v>21581.3</v>
      </c>
      <c r="M1325" s="42">
        <f t="shared" si="1175"/>
        <v>3513.2</v>
      </c>
      <c r="N1325" s="42">
        <f t="shared" si="1176"/>
        <v>0</v>
      </c>
      <c r="O1325" s="48"/>
      <c r="P1325" s="48"/>
      <c r="Q1325" s="48"/>
      <c r="R1325" s="45">
        <f t="shared" si="1195"/>
        <v>21581.3</v>
      </c>
      <c r="S1325" s="45">
        <f t="shared" si="1196"/>
        <v>3513.2</v>
      </c>
      <c r="T1325" s="45">
        <f t="shared" si="1197"/>
        <v>0</v>
      </c>
      <c r="U1325" s="48"/>
    </row>
    <row r="1326" spans="1:22" ht="47.25" x14ac:dyDescent="0.25">
      <c r="A1326" s="20" t="s">
        <v>18</v>
      </c>
      <c r="B1326" s="20"/>
      <c r="C1326" s="20"/>
      <c r="D1326" s="20"/>
      <c r="E1326" s="23" t="s">
        <v>649</v>
      </c>
      <c r="F1326" s="24">
        <f>F1327</f>
        <v>3329.1000000000004</v>
      </c>
      <c r="G1326" s="24">
        <f t="shared" ref="G1326:U1328" si="1212">G1327</f>
        <v>1491.4</v>
      </c>
      <c r="H1326" s="24">
        <f t="shared" si="1212"/>
        <v>1491.4</v>
      </c>
      <c r="I1326" s="24">
        <f t="shared" si="1212"/>
        <v>-1523.7</v>
      </c>
      <c r="J1326" s="24">
        <f t="shared" si="1212"/>
        <v>-124.6</v>
      </c>
      <c r="K1326" s="24">
        <f t="shared" si="1212"/>
        <v>-106.6</v>
      </c>
      <c r="L1326" s="42">
        <f t="shared" si="1174"/>
        <v>1805.4000000000003</v>
      </c>
      <c r="M1326" s="42">
        <f t="shared" si="1175"/>
        <v>1366.8000000000002</v>
      </c>
      <c r="N1326" s="42">
        <f t="shared" si="1176"/>
        <v>1384.8000000000002</v>
      </c>
      <c r="O1326" s="48">
        <f t="shared" si="1212"/>
        <v>0</v>
      </c>
      <c r="P1326" s="48">
        <f t="shared" si="1212"/>
        <v>0</v>
      </c>
      <c r="Q1326" s="48">
        <f t="shared" si="1212"/>
        <v>0</v>
      </c>
      <c r="R1326" s="45">
        <f t="shared" si="1195"/>
        <v>1805.4000000000003</v>
      </c>
      <c r="S1326" s="45">
        <f t="shared" si="1196"/>
        <v>1366.8000000000002</v>
      </c>
      <c r="T1326" s="45">
        <f t="shared" si="1197"/>
        <v>1384.8000000000002</v>
      </c>
      <c r="U1326" s="48">
        <f t="shared" si="1212"/>
        <v>0</v>
      </c>
    </row>
    <row r="1327" spans="1:22" ht="31.5" x14ac:dyDescent="0.25">
      <c r="A1327" s="20" t="s">
        <v>18</v>
      </c>
      <c r="B1327" s="20" t="s">
        <v>6</v>
      </c>
      <c r="C1327" s="20"/>
      <c r="D1327" s="20"/>
      <c r="E1327" s="23" t="s">
        <v>733</v>
      </c>
      <c r="F1327" s="24">
        <f>F1328</f>
        <v>3329.1000000000004</v>
      </c>
      <c r="G1327" s="24">
        <f t="shared" si="1212"/>
        <v>1491.4</v>
      </c>
      <c r="H1327" s="24">
        <f t="shared" si="1212"/>
        <v>1491.4</v>
      </c>
      <c r="I1327" s="24">
        <f t="shared" si="1212"/>
        <v>-1523.7</v>
      </c>
      <c r="J1327" s="24">
        <f t="shared" si="1212"/>
        <v>-124.6</v>
      </c>
      <c r="K1327" s="24">
        <f t="shared" si="1212"/>
        <v>-106.6</v>
      </c>
      <c r="L1327" s="42">
        <f t="shared" si="1174"/>
        <v>1805.4000000000003</v>
      </c>
      <c r="M1327" s="42">
        <f t="shared" si="1175"/>
        <v>1366.8000000000002</v>
      </c>
      <c r="N1327" s="42">
        <f t="shared" si="1176"/>
        <v>1384.8000000000002</v>
      </c>
      <c r="O1327" s="48">
        <f t="shared" si="1212"/>
        <v>0</v>
      </c>
      <c r="P1327" s="48">
        <f t="shared" si="1212"/>
        <v>0</v>
      </c>
      <c r="Q1327" s="48">
        <f t="shared" si="1212"/>
        <v>0</v>
      </c>
      <c r="R1327" s="45">
        <f t="shared" si="1195"/>
        <v>1805.4000000000003</v>
      </c>
      <c r="S1327" s="45">
        <f t="shared" si="1196"/>
        <v>1366.8000000000002</v>
      </c>
      <c r="T1327" s="45">
        <f t="shared" si="1197"/>
        <v>1384.8000000000002</v>
      </c>
      <c r="U1327" s="48">
        <f t="shared" si="1212"/>
        <v>0</v>
      </c>
    </row>
    <row r="1328" spans="1:22" ht="47.25" x14ac:dyDescent="0.25">
      <c r="A1328" s="20" t="s">
        <v>18</v>
      </c>
      <c r="B1328" s="20" t="s">
        <v>167</v>
      </c>
      <c r="C1328" s="20"/>
      <c r="D1328" s="20"/>
      <c r="E1328" s="23" t="s">
        <v>734</v>
      </c>
      <c r="F1328" s="24">
        <f>F1329</f>
        <v>3329.1000000000004</v>
      </c>
      <c r="G1328" s="24">
        <f t="shared" si="1212"/>
        <v>1491.4</v>
      </c>
      <c r="H1328" s="24">
        <f t="shared" si="1212"/>
        <v>1491.4</v>
      </c>
      <c r="I1328" s="24">
        <f t="shared" si="1212"/>
        <v>-1523.7</v>
      </c>
      <c r="J1328" s="24">
        <f t="shared" si="1212"/>
        <v>-124.6</v>
      </c>
      <c r="K1328" s="24">
        <f t="shared" si="1212"/>
        <v>-106.6</v>
      </c>
      <c r="L1328" s="42">
        <f t="shared" si="1174"/>
        <v>1805.4000000000003</v>
      </c>
      <c r="M1328" s="42">
        <f t="shared" si="1175"/>
        <v>1366.8000000000002</v>
      </c>
      <c r="N1328" s="42">
        <f t="shared" si="1176"/>
        <v>1384.8000000000002</v>
      </c>
      <c r="O1328" s="48">
        <f t="shared" si="1212"/>
        <v>0</v>
      </c>
      <c r="P1328" s="48">
        <f t="shared" si="1212"/>
        <v>0</v>
      </c>
      <c r="Q1328" s="48">
        <f t="shared" si="1212"/>
        <v>0</v>
      </c>
      <c r="R1328" s="45">
        <f t="shared" si="1195"/>
        <v>1805.4000000000003</v>
      </c>
      <c r="S1328" s="45">
        <f t="shared" si="1196"/>
        <v>1366.8000000000002</v>
      </c>
      <c r="T1328" s="45">
        <f t="shared" si="1197"/>
        <v>1384.8000000000002</v>
      </c>
      <c r="U1328" s="48">
        <f t="shared" si="1212"/>
        <v>0</v>
      </c>
    </row>
    <row r="1329" spans="1:21" x14ac:dyDescent="0.25">
      <c r="A1329" s="20" t="s">
        <v>18</v>
      </c>
      <c r="B1329" s="20">
        <v>240</v>
      </c>
      <c r="C1329" s="20" t="s">
        <v>10</v>
      </c>
      <c r="D1329" s="20" t="s">
        <v>11</v>
      </c>
      <c r="E1329" s="23" t="s">
        <v>757</v>
      </c>
      <c r="F1329" s="24">
        <v>3329.1000000000004</v>
      </c>
      <c r="G1329" s="24">
        <v>1491.4</v>
      </c>
      <c r="H1329" s="24">
        <v>1491.4</v>
      </c>
      <c r="I1329" s="24">
        <v>-1523.7</v>
      </c>
      <c r="J1329" s="24">
        <v>-124.6</v>
      </c>
      <c r="K1329" s="24">
        <v>-106.6</v>
      </c>
      <c r="L1329" s="42">
        <f t="shared" si="1174"/>
        <v>1805.4000000000003</v>
      </c>
      <c r="M1329" s="42">
        <f t="shared" si="1175"/>
        <v>1366.8000000000002</v>
      </c>
      <c r="N1329" s="42">
        <f t="shared" si="1176"/>
        <v>1384.8000000000002</v>
      </c>
      <c r="O1329" s="48"/>
      <c r="P1329" s="48"/>
      <c r="Q1329" s="48"/>
      <c r="R1329" s="45">
        <f t="shared" si="1195"/>
        <v>1805.4000000000003</v>
      </c>
      <c r="S1329" s="45">
        <f t="shared" si="1196"/>
        <v>1366.8000000000002</v>
      </c>
      <c r="T1329" s="45">
        <f t="shared" si="1197"/>
        <v>1384.8000000000002</v>
      </c>
      <c r="U1329" s="48"/>
    </row>
    <row r="1330" spans="1:21" s="28" customFormat="1" ht="31.5" x14ac:dyDescent="0.25">
      <c r="A1330" s="25" t="s">
        <v>19</v>
      </c>
      <c r="B1330" s="25"/>
      <c r="C1330" s="25"/>
      <c r="D1330" s="25"/>
      <c r="E1330" s="26" t="s">
        <v>650</v>
      </c>
      <c r="F1330" s="27">
        <f>F1331+F1343</f>
        <v>83267.3</v>
      </c>
      <c r="G1330" s="27">
        <f t="shared" ref="G1330:K1330" si="1213">G1331+G1343</f>
        <v>84116.599999999991</v>
      </c>
      <c r="H1330" s="27">
        <f t="shared" si="1213"/>
        <v>84133.599999999991</v>
      </c>
      <c r="I1330" s="27">
        <f t="shared" si="1213"/>
        <v>0</v>
      </c>
      <c r="J1330" s="27">
        <f t="shared" si="1213"/>
        <v>0</v>
      </c>
      <c r="K1330" s="27">
        <f t="shared" si="1213"/>
        <v>0</v>
      </c>
      <c r="L1330" s="42">
        <f t="shared" si="1174"/>
        <v>83267.3</v>
      </c>
      <c r="M1330" s="42">
        <f t="shared" si="1175"/>
        <v>84116.599999999991</v>
      </c>
      <c r="N1330" s="42">
        <f t="shared" si="1176"/>
        <v>84133.599999999991</v>
      </c>
      <c r="O1330" s="49">
        <f t="shared" ref="O1330:P1330" si="1214">O1331+O1343</f>
        <v>0</v>
      </c>
      <c r="P1330" s="49">
        <f t="shared" si="1214"/>
        <v>0</v>
      </c>
      <c r="Q1330" s="49">
        <f t="shared" ref="Q1330" si="1215">Q1331+Q1343</f>
        <v>0</v>
      </c>
      <c r="R1330" s="55">
        <f t="shared" si="1195"/>
        <v>83267.3</v>
      </c>
      <c r="S1330" s="45">
        <f t="shared" si="1196"/>
        <v>84116.599999999991</v>
      </c>
      <c r="T1330" s="45">
        <f t="shared" si="1197"/>
        <v>84133.599999999991</v>
      </c>
      <c r="U1330" s="49">
        <f t="shared" ref="U1330" si="1216">U1331+U1343</f>
        <v>0</v>
      </c>
    </row>
    <row r="1331" spans="1:21" ht="78.75" x14ac:dyDescent="0.25">
      <c r="A1331" s="20" t="s">
        <v>20</v>
      </c>
      <c r="B1331" s="20"/>
      <c r="C1331" s="20"/>
      <c r="D1331" s="20"/>
      <c r="E1331" s="23" t="s">
        <v>434</v>
      </c>
      <c r="F1331" s="24">
        <f>F1332+F1335+F1338</f>
        <v>24891.699999999997</v>
      </c>
      <c r="G1331" s="24">
        <f t="shared" ref="G1331:K1331" si="1217">G1332+G1335+G1338</f>
        <v>24888</v>
      </c>
      <c r="H1331" s="24">
        <f t="shared" si="1217"/>
        <v>24885.8</v>
      </c>
      <c r="I1331" s="24">
        <f t="shared" si="1217"/>
        <v>0</v>
      </c>
      <c r="J1331" s="24">
        <f t="shared" si="1217"/>
        <v>0</v>
      </c>
      <c r="K1331" s="24">
        <f t="shared" si="1217"/>
        <v>0</v>
      </c>
      <c r="L1331" s="42">
        <f t="shared" si="1174"/>
        <v>24891.699999999997</v>
      </c>
      <c r="M1331" s="42">
        <f t="shared" si="1175"/>
        <v>24888</v>
      </c>
      <c r="N1331" s="42">
        <f t="shared" si="1176"/>
        <v>24885.8</v>
      </c>
      <c r="O1331" s="48">
        <f t="shared" ref="O1331:P1331" si="1218">O1332+O1335+O1338</f>
        <v>0</v>
      </c>
      <c r="P1331" s="48">
        <f t="shared" si="1218"/>
        <v>0</v>
      </c>
      <c r="Q1331" s="48">
        <f t="shared" ref="Q1331" si="1219">Q1332+Q1335+Q1338</f>
        <v>0</v>
      </c>
      <c r="R1331" s="45">
        <f t="shared" si="1195"/>
        <v>24891.699999999997</v>
      </c>
      <c r="S1331" s="45">
        <f t="shared" si="1196"/>
        <v>24888</v>
      </c>
      <c r="T1331" s="45">
        <f t="shared" si="1197"/>
        <v>24885.8</v>
      </c>
      <c r="U1331" s="48">
        <f t="shared" ref="U1331" si="1220">U1332+U1335+U1338</f>
        <v>0</v>
      </c>
    </row>
    <row r="1332" spans="1:21" ht="94.5" x14ac:dyDescent="0.25">
      <c r="A1332" s="20" t="s">
        <v>20</v>
      </c>
      <c r="B1332" s="20" t="s">
        <v>13</v>
      </c>
      <c r="C1332" s="20"/>
      <c r="D1332" s="20"/>
      <c r="E1332" s="23" t="s">
        <v>730</v>
      </c>
      <c r="F1332" s="24">
        <f>F1333</f>
        <v>16496.2</v>
      </c>
      <c r="G1332" s="24">
        <f t="shared" ref="G1332:U1333" si="1221">G1333</f>
        <v>16492.5</v>
      </c>
      <c r="H1332" s="24">
        <f t="shared" si="1221"/>
        <v>16490.2</v>
      </c>
      <c r="I1332" s="24">
        <f t="shared" si="1221"/>
        <v>0</v>
      </c>
      <c r="J1332" s="24">
        <f t="shared" si="1221"/>
        <v>0</v>
      </c>
      <c r="K1332" s="24">
        <f t="shared" si="1221"/>
        <v>0</v>
      </c>
      <c r="L1332" s="42">
        <f t="shared" si="1174"/>
        <v>16496.2</v>
      </c>
      <c r="M1332" s="42">
        <f t="shared" si="1175"/>
        <v>16492.5</v>
      </c>
      <c r="N1332" s="42">
        <f t="shared" si="1176"/>
        <v>16490.2</v>
      </c>
      <c r="O1332" s="48">
        <f t="shared" si="1221"/>
        <v>0</v>
      </c>
      <c r="P1332" s="48">
        <f t="shared" si="1221"/>
        <v>0</v>
      </c>
      <c r="Q1332" s="48">
        <f t="shared" si="1221"/>
        <v>0</v>
      </c>
      <c r="R1332" s="45">
        <f t="shared" si="1195"/>
        <v>16496.2</v>
      </c>
      <c r="S1332" s="45">
        <f t="shared" si="1196"/>
        <v>16492.5</v>
      </c>
      <c r="T1332" s="45">
        <f t="shared" si="1197"/>
        <v>16490.2</v>
      </c>
      <c r="U1332" s="48">
        <f t="shared" si="1221"/>
        <v>0</v>
      </c>
    </row>
    <row r="1333" spans="1:21" ht="31.5" x14ac:dyDescent="0.25">
      <c r="A1333" s="20" t="s">
        <v>20</v>
      </c>
      <c r="B1333" s="20" t="s">
        <v>422</v>
      </c>
      <c r="C1333" s="20"/>
      <c r="D1333" s="20"/>
      <c r="E1333" s="23" t="s">
        <v>731</v>
      </c>
      <c r="F1333" s="24">
        <f>F1334</f>
        <v>16496.2</v>
      </c>
      <c r="G1333" s="24">
        <f t="shared" si="1221"/>
        <v>16492.5</v>
      </c>
      <c r="H1333" s="24">
        <f t="shared" si="1221"/>
        <v>16490.2</v>
      </c>
      <c r="I1333" s="24">
        <f t="shared" si="1221"/>
        <v>0</v>
      </c>
      <c r="J1333" s="24">
        <f t="shared" si="1221"/>
        <v>0</v>
      </c>
      <c r="K1333" s="24">
        <f t="shared" si="1221"/>
        <v>0</v>
      </c>
      <c r="L1333" s="42">
        <f t="shared" si="1174"/>
        <v>16496.2</v>
      </c>
      <c r="M1333" s="42">
        <f t="shared" si="1175"/>
        <v>16492.5</v>
      </c>
      <c r="N1333" s="42">
        <f t="shared" si="1176"/>
        <v>16490.2</v>
      </c>
      <c r="O1333" s="48">
        <f t="shared" si="1221"/>
        <v>0</v>
      </c>
      <c r="P1333" s="48">
        <f t="shared" si="1221"/>
        <v>0</v>
      </c>
      <c r="Q1333" s="48">
        <f t="shared" si="1221"/>
        <v>0</v>
      </c>
      <c r="R1333" s="45">
        <f t="shared" si="1195"/>
        <v>16496.2</v>
      </c>
      <c r="S1333" s="45">
        <f t="shared" si="1196"/>
        <v>16492.5</v>
      </c>
      <c r="T1333" s="45">
        <f t="shared" si="1197"/>
        <v>16490.2</v>
      </c>
      <c r="U1333" s="48">
        <f t="shared" si="1221"/>
        <v>0</v>
      </c>
    </row>
    <row r="1334" spans="1:21" x14ac:dyDescent="0.25">
      <c r="A1334" s="20" t="s">
        <v>20</v>
      </c>
      <c r="B1334" s="20">
        <v>110</v>
      </c>
      <c r="C1334" s="20" t="s">
        <v>10</v>
      </c>
      <c r="D1334" s="20" t="s">
        <v>11</v>
      </c>
      <c r="E1334" s="23" t="s">
        <v>757</v>
      </c>
      <c r="F1334" s="24">
        <v>16496.2</v>
      </c>
      <c r="G1334" s="24">
        <v>16492.5</v>
      </c>
      <c r="H1334" s="24">
        <v>16490.2</v>
      </c>
      <c r="I1334" s="24"/>
      <c r="J1334" s="24"/>
      <c r="K1334" s="24"/>
      <c r="L1334" s="42">
        <f t="shared" si="1174"/>
        <v>16496.2</v>
      </c>
      <c r="M1334" s="42">
        <f t="shared" si="1175"/>
        <v>16492.5</v>
      </c>
      <c r="N1334" s="42">
        <f t="shared" si="1176"/>
        <v>16490.2</v>
      </c>
      <c r="O1334" s="48"/>
      <c r="P1334" s="48"/>
      <c r="Q1334" s="48"/>
      <c r="R1334" s="45">
        <f t="shared" si="1195"/>
        <v>16496.2</v>
      </c>
      <c r="S1334" s="45">
        <f t="shared" si="1196"/>
        <v>16492.5</v>
      </c>
      <c r="T1334" s="45">
        <f t="shared" si="1197"/>
        <v>16490.2</v>
      </c>
      <c r="U1334" s="48"/>
    </row>
    <row r="1335" spans="1:21" ht="31.5" x14ac:dyDescent="0.25">
      <c r="A1335" s="20" t="s">
        <v>20</v>
      </c>
      <c r="B1335" s="20" t="s">
        <v>6</v>
      </c>
      <c r="C1335" s="20"/>
      <c r="D1335" s="20"/>
      <c r="E1335" s="23" t="s">
        <v>733</v>
      </c>
      <c r="F1335" s="24">
        <f>F1336</f>
        <v>8130.4</v>
      </c>
      <c r="G1335" s="24">
        <f t="shared" ref="G1335:U1336" si="1222">G1336</f>
        <v>8130.4</v>
      </c>
      <c r="H1335" s="24">
        <f t="shared" si="1222"/>
        <v>8130.5</v>
      </c>
      <c r="I1335" s="24">
        <f t="shared" si="1222"/>
        <v>0</v>
      </c>
      <c r="J1335" s="24">
        <f t="shared" si="1222"/>
        <v>0</v>
      </c>
      <c r="K1335" s="24">
        <f t="shared" si="1222"/>
        <v>0</v>
      </c>
      <c r="L1335" s="42">
        <f t="shared" si="1174"/>
        <v>8130.4</v>
      </c>
      <c r="M1335" s="42">
        <f t="shared" si="1175"/>
        <v>8130.4</v>
      </c>
      <c r="N1335" s="42">
        <f t="shared" si="1176"/>
        <v>8130.5</v>
      </c>
      <c r="O1335" s="48">
        <f t="shared" si="1222"/>
        <v>0</v>
      </c>
      <c r="P1335" s="48">
        <f t="shared" si="1222"/>
        <v>0</v>
      </c>
      <c r="Q1335" s="48">
        <f t="shared" si="1222"/>
        <v>0</v>
      </c>
      <c r="R1335" s="45">
        <f t="shared" si="1195"/>
        <v>8130.4</v>
      </c>
      <c r="S1335" s="45">
        <f t="shared" si="1196"/>
        <v>8130.4</v>
      </c>
      <c r="T1335" s="45">
        <f t="shared" si="1197"/>
        <v>8130.5</v>
      </c>
      <c r="U1335" s="48">
        <f t="shared" si="1222"/>
        <v>0</v>
      </c>
    </row>
    <row r="1336" spans="1:21" ht="47.25" x14ac:dyDescent="0.25">
      <c r="A1336" s="20" t="s">
        <v>20</v>
      </c>
      <c r="B1336" s="20" t="s">
        <v>167</v>
      </c>
      <c r="C1336" s="20"/>
      <c r="D1336" s="20"/>
      <c r="E1336" s="23" t="s">
        <v>734</v>
      </c>
      <c r="F1336" s="24">
        <f>F1337</f>
        <v>8130.4</v>
      </c>
      <c r="G1336" s="24">
        <f t="shared" si="1222"/>
        <v>8130.4</v>
      </c>
      <c r="H1336" s="24">
        <f t="shared" si="1222"/>
        <v>8130.5</v>
      </c>
      <c r="I1336" s="24">
        <f t="shared" si="1222"/>
        <v>0</v>
      </c>
      <c r="J1336" s="24">
        <f t="shared" si="1222"/>
        <v>0</v>
      </c>
      <c r="K1336" s="24">
        <f t="shared" si="1222"/>
        <v>0</v>
      </c>
      <c r="L1336" s="42">
        <f t="shared" si="1174"/>
        <v>8130.4</v>
      </c>
      <c r="M1336" s="42">
        <f t="shared" si="1175"/>
        <v>8130.4</v>
      </c>
      <c r="N1336" s="42">
        <f t="shared" si="1176"/>
        <v>8130.5</v>
      </c>
      <c r="O1336" s="48">
        <f t="shared" si="1222"/>
        <v>0</v>
      </c>
      <c r="P1336" s="48">
        <f t="shared" si="1222"/>
        <v>0</v>
      </c>
      <c r="Q1336" s="48">
        <f t="shared" si="1222"/>
        <v>0</v>
      </c>
      <c r="R1336" s="45">
        <f t="shared" si="1195"/>
        <v>8130.4</v>
      </c>
      <c r="S1336" s="45">
        <f t="shared" si="1196"/>
        <v>8130.4</v>
      </c>
      <c r="T1336" s="45">
        <f t="shared" si="1197"/>
        <v>8130.5</v>
      </c>
      <c r="U1336" s="48">
        <f t="shared" si="1222"/>
        <v>0</v>
      </c>
    </row>
    <row r="1337" spans="1:21" x14ac:dyDescent="0.25">
      <c r="A1337" s="20" t="s">
        <v>20</v>
      </c>
      <c r="B1337" s="20">
        <v>240</v>
      </c>
      <c r="C1337" s="20" t="s">
        <v>10</v>
      </c>
      <c r="D1337" s="20" t="s">
        <v>11</v>
      </c>
      <c r="E1337" s="23" t="s">
        <v>757</v>
      </c>
      <c r="F1337" s="24">
        <v>8130.4</v>
      </c>
      <c r="G1337" s="24">
        <v>8130.4</v>
      </c>
      <c r="H1337" s="24">
        <v>8130.5</v>
      </c>
      <c r="I1337" s="24"/>
      <c r="J1337" s="24"/>
      <c r="K1337" s="24"/>
      <c r="L1337" s="42">
        <f t="shared" si="1174"/>
        <v>8130.4</v>
      </c>
      <c r="M1337" s="42">
        <f t="shared" si="1175"/>
        <v>8130.4</v>
      </c>
      <c r="N1337" s="42">
        <f t="shared" si="1176"/>
        <v>8130.5</v>
      </c>
      <c r="O1337" s="48"/>
      <c r="P1337" s="48"/>
      <c r="Q1337" s="48"/>
      <c r="R1337" s="45">
        <f t="shared" si="1195"/>
        <v>8130.4</v>
      </c>
      <c r="S1337" s="45">
        <f t="shared" si="1196"/>
        <v>8130.4</v>
      </c>
      <c r="T1337" s="45">
        <f t="shared" si="1197"/>
        <v>8130.5</v>
      </c>
      <c r="U1337" s="48"/>
    </row>
    <row r="1338" spans="1:21" x14ac:dyDescent="0.25">
      <c r="A1338" s="20" t="s">
        <v>20</v>
      </c>
      <c r="B1338" s="20" t="s">
        <v>7</v>
      </c>
      <c r="C1338" s="20"/>
      <c r="D1338" s="20"/>
      <c r="E1338" s="23" t="s">
        <v>746</v>
      </c>
      <c r="F1338" s="24">
        <f>F1339+F1341</f>
        <v>265.10000000000002</v>
      </c>
      <c r="G1338" s="24">
        <f t="shared" ref="G1338:K1338" si="1223">G1339+G1341</f>
        <v>265.10000000000002</v>
      </c>
      <c r="H1338" s="24">
        <f t="shared" si="1223"/>
        <v>265.10000000000002</v>
      </c>
      <c r="I1338" s="24">
        <f t="shared" si="1223"/>
        <v>0</v>
      </c>
      <c r="J1338" s="24">
        <f t="shared" si="1223"/>
        <v>0</v>
      </c>
      <c r="K1338" s="24">
        <f t="shared" si="1223"/>
        <v>0</v>
      </c>
      <c r="L1338" s="42">
        <f t="shared" si="1174"/>
        <v>265.10000000000002</v>
      </c>
      <c r="M1338" s="42">
        <f t="shared" si="1175"/>
        <v>265.10000000000002</v>
      </c>
      <c r="N1338" s="42">
        <f t="shared" si="1176"/>
        <v>265.10000000000002</v>
      </c>
      <c r="O1338" s="48">
        <f t="shared" ref="O1338:P1338" si="1224">O1339+O1341</f>
        <v>0</v>
      </c>
      <c r="P1338" s="48">
        <f t="shared" si="1224"/>
        <v>0</v>
      </c>
      <c r="Q1338" s="48">
        <f t="shared" ref="Q1338" si="1225">Q1339+Q1341</f>
        <v>0</v>
      </c>
      <c r="R1338" s="45">
        <f t="shared" si="1195"/>
        <v>265.10000000000002</v>
      </c>
      <c r="S1338" s="45">
        <f t="shared" si="1196"/>
        <v>265.10000000000002</v>
      </c>
      <c r="T1338" s="45">
        <f t="shared" si="1197"/>
        <v>265.10000000000002</v>
      </c>
      <c r="U1338" s="48">
        <f t="shared" ref="U1338" si="1226">U1339+U1341</f>
        <v>0</v>
      </c>
    </row>
    <row r="1339" spans="1:21" x14ac:dyDescent="0.25">
      <c r="A1339" s="20" t="s">
        <v>20</v>
      </c>
      <c r="B1339" s="20" t="s">
        <v>426</v>
      </c>
      <c r="C1339" s="20"/>
      <c r="D1339" s="20"/>
      <c r="E1339" s="23" t="s">
        <v>748</v>
      </c>
      <c r="F1339" s="24">
        <f>F1340</f>
        <v>116.7</v>
      </c>
      <c r="G1339" s="24">
        <f t="shared" ref="G1339:U1339" si="1227">G1340</f>
        <v>116.7</v>
      </c>
      <c r="H1339" s="24">
        <f t="shared" si="1227"/>
        <v>116.7</v>
      </c>
      <c r="I1339" s="24">
        <f t="shared" si="1227"/>
        <v>0</v>
      </c>
      <c r="J1339" s="24">
        <f t="shared" si="1227"/>
        <v>0</v>
      </c>
      <c r="K1339" s="24">
        <f t="shared" si="1227"/>
        <v>0</v>
      </c>
      <c r="L1339" s="42">
        <f t="shared" si="1174"/>
        <v>116.7</v>
      </c>
      <c r="M1339" s="42">
        <f t="shared" si="1175"/>
        <v>116.7</v>
      </c>
      <c r="N1339" s="42">
        <f t="shared" si="1176"/>
        <v>116.7</v>
      </c>
      <c r="O1339" s="48">
        <f t="shared" si="1227"/>
        <v>0</v>
      </c>
      <c r="P1339" s="48">
        <f t="shared" si="1227"/>
        <v>0</v>
      </c>
      <c r="Q1339" s="48">
        <f t="shared" si="1227"/>
        <v>0</v>
      </c>
      <c r="R1339" s="45">
        <f t="shared" si="1195"/>
        <v>116.7</v>
      </c>
      <c r="S1339" s="45">
        <f t="shared" si="1196"/>
        <v>116.7</v>
      </c>
      <c r="T1339" s="45">
        <f t="shared" si="1197"/>
        <v>116.7</v>
      </c>
      <c r="U1339" s="48">
        <f t="shared" si="1227"/>
        <v>0</v>
      </c>
    </row>
    <row r="1340" spans="1:21" x14ac:dyDescent="0.25">
      <c r="A1340" s="20" t="s">
        <v>20</v>
      </c>
      <c r="B1340" s="20">
        <v>830</v>
      </c>
      <c r="C1340" s="20" t="s">
        <v>10</v>
      </c>
      <c r="D1340" s="20" t="s">
        <v>11</v>
      </c>
      <c r="E1340" s="23" t="s">
        <v>757</v>
      </c>
      <c r="F1340" s="24">
        <v>116.7</v>
      </c>
      <c r="G1340" s="24">
        <v>116.7</v>
      </c>
      <c r="H1340" s="24">
        <v>116.7</v>
      </c>
      <c r="I1340" s="24"/>
      <c r="J1340" s="24"/>
      <c r="K1340" s="24"/>
      <c r="L1340" s="42">
        <f t="shared" si="1174"/>
        <v>116.7</v>
      </c>
      <c r="M1340" s="42">
        <f t="shared" si="1175"/>
        <v>116.7</v>
      </c>
      <c r="N1340" s="42">
        <f t="shared" si="1176"/>
        <v>116.7</v>
      </c>
      <c r="O1340" s="48"/>
      <c r="P1340" s="48"/>
      <c r="Q1340" s="48"/>
      <c r="R1340" s="45">
        <f t="shared" si="1195"/>
        <v>116.7</v>
      </c>
      <c r="S1340" s="45">
        <f t="shared" si="1196"/>
        <v>116.7</v>
      </c>
      <c r="T1340" s="45">
        <f t="shared" si="1197"/>
        <v>116.7</v>
      </c>
      <c r="U1340" s="48"/>
    </row>
    <row r="1341" spans="1:21" x14ac:dyDescent="0.25">
      <c r="A1341" s="20" t="s">
        <v>20</v>
      </c>
      <c r="B1341" s="20" t="s">
        <v>215</v>
      </c>
      <c r="C1341" s="20"/>
      <c r="D1341" s="20"/>
      <c r="E1341" s="23" t="s">
        <v>749</v>
      </c>
      <c r="F1341" s="24">
        <f>F1342</f>
        <v>148.4</v>
      </c>
      <c r="G1341" s="24">
        <f t="shared" ref="G1341:U1341" si="1228">G1342</f>
        <v>148.4</v>
      </c>
      <c r="H1341" s="24">
        <f t="shared" si="1228"/>
        <v>148.4</v>
      </c>
      <c r="I1341" s="24">
        <f t="shared" si="1228"/>
        <v>0</v>
      </c>
      <c r="J1341" s="24">
        <f t="shared" si="1228"/>
        <v>0</v>
      </c>
      <c r="K1341" s="24">
        <f t="shared" si="1228"/>
        <v>0</v>
      </c>
      <c r="L1341" s="42">
        <f t="shared" si="1174"/>
        <v>148.4</v>
      </c>
      <c r="M1341" s="42">
        <f t="shared" si="1175"/>
        <v>148.4</v>
      </c>
      <c r="N1341" s="42">
        <f t="shared" si="1176"/>
        <v>148.4</v>
      </c>
      <c r="O1341" s="48">
        <f t="shared" si="1228"/>
        <v>0</v>
      </c>
      <c r="P1341" s="48">
        <f t="shared" si="1228"/>
        <v>0</v>
      </c>
      <c r="Q1341" s="48">
        <f t="shared" si="1228"/>
        <v>0</v>
      </c>
      <c r="R1341" s="45">
        <f t="shared" si="1195"/>
        <v>148.4</v>
      </c>
      <c r="S1341" s="45">
        <f t="shared" si="1196"/>
        <v>148.4</v>
      </c>
      <c r="T1341" s="45">
        <f t="shared" si="1197"/>
        <v>148.4</v>
      </c>
      <c r="U1341" s="48">
        <f t="shared" si="1228"/>
        <v>0</v>
      </c>
    </row>
    <row r="1342" spans="1:21" x14ac:dyDescent="0.25">
      <c r="A1342" s="20" t="s">
        <v>20</v>
      </c>
      <c r="B1342" s="20">
        <v>850</v>
      </c>
      <c r="C1342" s="20" t="s">
        <v>10</v>
      </c>
      <c r="D1342" s="20" t="s">
        <v>11</v>
      </c>
      <c r="E1342" s="23" t="s">
        <v>757</v>
      </c>
      <c r="F1342" s="24">
        <v>148.4</v>
      </c>
      <c r="G1342" s="24">
        <v>148.4</v>
      </c>
      <c r="H1342" s="24">
        <v>148.4</v>
      </c>
      <c r="I1342" s="24"/>
      <c r="J1342" s="24"/>
      <c r="K1342" s="24"/>
      <c r="L1342" s="42">
        <f t="shared" si="1174"/>
        <v>148.4</v>
      </c>
      <c r="M1342" s="42">
        <f t="shared" si="1175"/>
        <v>148.4</v>
      </c>
      <c r="N1342" s="42">
        <f t="shared" si="1176"/>
        <v>148.4</v>
      </c>
      <c r="O1342" s="48"/>
      <c r="P1342" s="48"/>
      <c r="Q1342" s="48"/>
      <c r="R1342" s="45">
        <f t="shared" si="1195"/>
        <v>148.4</v>
      </c>
      <c r="S1342" s="45">
        <f t="shared" si="1196"/>
        <v>148.4</v>
      </c>
      <c r="T1342" s="45">
        <f t="shared" si="1197"/>
        <v>148.4</v>
      </c>
      <c r="U1342" s="48"/>
    </row>
    <row r="1343" spans="1:21" ht="31.5" x14ac:dyDescent="0.25">
      <c r="A1343" s="20" t="s">
        <v>21</v>
      </c>
      <c r="B1343" s="20"/>
      <c r="C1343" s="20"/>
      <c r="D1343" s="20"/>
      <c r="E1343" s="23" t="s">
        <v>651</v>
      </c>
      <c r="F1343" s="24">
        <f>F1344</f>
        <v>58375.600000000006</v>
      </c>
      <c r="G1343" s="24">
        <f t="shared" ref="G1343:U1345" si="1229">G1344</f>
        <v>59228.599999999991</v>
      </c>
      <c r="H1343" s="24">
        <f t="shared" si="1229"/>
        <v>59247.799999999996</v>
      </c>
      <c r="I1343" s="24">
        <f t="shared" si="1229"/>
        <v>0</v>
      </c>
      <c r="J1343" s="24">
        <f t="shared" si="1229"/>
        <v>0</v>
      </c>
      <c r="K1343" s="24">
        <f t="shared" si="1229"/>
        <v>0</v>
      </c>
      <c r="L1343" s="42">
        <f t="shared" si="1174"/>
        <v>58375.600000000006</v>
      </c>
      <c r="M1343" s="42">
        <f t="shared" si="1175"/>
        <v>59228.599999999991</v>
      </c>
      <c r="N1343" s="42">
        <f t="shared" si="1176"/>
        <v>59247.799999999996</v>
      </c>
      <c r="O1343" s="48">
        <f t="shared" si="1229"/>
        <v>0</v>
      </c>
      <c r="P1343" s="48">
        <f t="shared" si="1229"/>
        <v>0</v>
      </c>
      <c r="Q1343" s="48">
        <f t="shared" si="1229"/>
        <v>0</v>
      </c>
      <c r="R1343" s="45">
        <f t="shared" si="1195"/>
        <v>58375.600000000006</v>
      </c>
      <c r="S1343" s="45">
        <f t="shared" si="1196"/>
        <v>59228.599999999991</v>
      </c>
      <c r="T1343" s="45">
        <f t="shared" si="1197"/>
        <v>59247.799999999996</v>
      </c>
      <c r="U1343" s="48">
        <f t="shared" si="1229"/>
        <v>0</v>
      </c>
    </row>
    <row r="1344" spans="1:21" ht="31.5" x14ac:dyDescent="0.25">
      <c r="A1344" s="20" t="s">
        <v>21</v>
      </c>
      <c r="B1344" s="20" t="s">
        <v>6</v>
      </c>
      <c r="C1344" s="20"/>
      <c r="D1344" s="20"/>
      <c r="E1344" s="23" t="s">
        <v>733</v>
      </c>
      <c r="F1344" s="24">
        <f>F1345</f>
        <v>58375.600000000006</v>
      </c>
      <c r="G1344" s="24">
        <f t="shared" si="1229"/>
        <v>59228.599999999991</v>
      </c>
      <c r="H1344" s="24">
        <f t="shared" si="1229"/>
        <v>59247.799999999996</v>
      </c>
      <c r="I1344" s="24">
        <f t="shared" si="1229"/>
        <v>0</v>
      </c>
      <c r="J1344" s="24">
        <f t="shared" si="1229"/>
        <v>0</v>
      </c>
      <c r="K1344" s="24">
        <f t="shared" si="1229"/>
        <v>0</v>
      </c>
      <c r="L1344" s="42">
        <f t="shared" si="1174"/>
        <v>58375.600000000006</v>
      </c>
      <c r="M1344" s="42">
        <f t="shared" si="1175"/>
        <v>59228.599999999991</v>
      </c>
      <c r="N1344" s="42">
        <f t="shared" si="1176"/>
        <v>59247.799999999996</v>
      </c>
      <c r="O1344" s="48">
        <f t="shared" si="1229"/>
        <v>0</v>
      </c>
      <c r="P1344" s="48">
        <f t="shared" si="1229"/>
        <v>0</v>
      </c>
      <c r="Q1344" s="48">
        <f t="shared" si="1229"/>
        <v>0</v>
      </c>
      <c r="R1344" s="45">
        <f t="shared" si="1195"/>
        <v>58375.600000000006</v>
      </c>
      <c r="S1344" s="45">
        <f t="shared" si="1196"/>
        <v>59228.599999999991</v>
      </c>
      <c r="T1344" s="45">
        <f t="shared" si="1197"/>
        <v>59247.799999999996</v>
      </c>
      <c r="U1344" s="48">
        <f t="shared" si="1229"/>
        <v>0</v>
      </c>
    </row>
    <row r="1345" spans="1:21" ht="47.25" x14ac:dyDescent="0.25">
      <c r="A1345" s="20" t="s">
        <v>21</v>
      </c>
      <c r="B1345" s="20" t="s">
        <v>167</v>
      </c>
      <c r="C1345" s="20"/>
      <c r="D1345" s="20"/>
      <c r="E1345" s="23" t="s">
        <v>734</v>
      </c>
      <c r="F1345" s="24">
        <f>F1346</f>
        <v>58375.600000000006</v>
      </c>
      <c r="G1345" s="24">
        <f t="shared" si="1229"/>
        <v>59228.599999999991</v>
      </c>
      <c r="H1345" s="24">
        <f t="shared" si="1229"/>
        <v>59247.799999999996</v>
      </c>
      <c r="I1345" s="24">
        <f t="shared" si="1229"/>
        <v>0</v>
      </c>
      <c r="J1345" s="24">
        <f t="shared" si="1229"/>
        <v>0</v>
      </c>
      <c r="K1345" s="24">
        <f t="shared" si="1229"/>
        <v>0</v>
      </c>
      <c r="L1345" s="42">
        <f t="shared" si="1174"/>
        <v>58375.600000000006</v>
      </c>
      <c r="M1345" s="42">
        <f t="shared" si="1175"/>
        <v>59228.599999999991</v>
      </c>
      <c r="N1345" s="42">
        <f t="shared" si="1176"/>
        <v>59247.799999999996</v>
      </c>
      <c r="O1345" s="48">
        <f t="shared" si="1229"/>
        <v>0</v>
      </c>
      <c r="P1345" s="48">
        <f t="shared" si="1229"/>
        <v>0</v>
      </c>
      <c r="Q1345" s="48">
        <f t="shared" si="1229"/>
        <v>0</v>
      </c>
      <c r="R1345" s="45">
        <f t="shared" si="1195"/>
        <v>58375.600000000006</v>
      </c>
      <c r="S1345" s="45">
        <f t="shared" si="1196"/>
        <v>59228.599999999991</v>
      </c>
      <c r="T1345" s="45">
        <f t="shared" si="1197"/>
        <v>59247.799999999996</v>
      </c>
      <c r="U1345" s="48">
        <f t="shared" si="1229"/>
        <v>0</v>
      </c>
    </row>
    <row r="1346" spans="1:21" x14ac:dyDescent="0.25">
      <c r="A1346" s="20" t="s">
        <v>21</v>
      </c>
      <c r="B1346" s="20">
        <v>240</v>
      </c>
      <c r="C1346" s="20" t="s">
        <v>10</v>
      </c>
      <c r="D1346" s="20" t="s">
        <v>11</v>
      </c>
      <c r="E1346" s="23" t="s">
        <v>757</v>
      </c>
      <c r="F1346" s="24">
        <v>58375.600000000006</v>
      </c>
      <c r="G1346" s="24">
        <v>59228.599999999991</v>
      </c>
      <c r="H1346" s="24">
        <v>59247.799999999996</v>
      </c>
      <c r="I1346" s="24"/>
      <c r="J1346" s="24"/>
      <c r="K1346" s="24"/>
      <c r="L1346" s="42">
        <f t="shared" si="1174"/>
        <v>58375.600000000006</v>
      </c>
      <c r="M1346" s="42">
        <f t="shared" si="1175"/>
        <v>59228.599999999991</v>
      </c>
      <c r="N1346" s="42">
        <f t="shared" si="1176"/>
        <v>59247.799999999996</v>
      </c>
      <c r="O1346" s="48"/>
      <c r="P1346" s="48"/>
      <c r="Q1346" s="48"/>
      <c r="R1346" s="45">
        <f t="shared" si="1195"/>
        <v>58375.600000000006</v>
      </c>
      <c r="S1346" s="45">
        <f t="shared" si="1196"/>
        <v>59228.599999999991</v>
      </c>
      <c r="T1346" s="45">
        <f t="shared" si="1197"/>
        <v>59247.799999999996</v>
      </c>
      <c r="U1346" s="48"/>
    </row>
    <row r="1347" spans="1:21" s="8" customFormat="1" ht="31.5" x14ac:dyDescent="0.25">
      <c r="A1347" s="1" t="s">
        <v>67</v>
      </c>
      <c r="B1347" s="1"/>
      <c r="C1347" s="1"/>
      <c r="D1347" s="1"/>
      <c r="E1347" s="2" t="s">
        <v>652</v>
      </c>
      <c r="F1347" s="3">
        <f>F1348+F1361</f>
        <v>47575.6</v>
      </c>
      <c r="G1347" s="3">
        <f t="shared" ref="G1347:K1347" si="1230">G1348+G1361</f>
        <v>47563.1</v>
      </c>
      <c r="H1347" s="3">
        <f t="shared" si="1230"/>
        <v>47567.399999999994</v>
      </c>
      <c r="I1347" s="3">
        <f t="shared" si="1230"/>
        <v>0</v>
      </c>
      <c r="J1347" s="3">
        <f t="shared" si="1230"/>
        <v>0</v>
      </c>
      <c r="K1347" s="3">
        <f t="shared" si="1230"/>
        <v>0</v>
      </c>
      <c r="L1347" s="42">
        <f t="shared" si="1174"/>
        <v>47575.6</v>
      </c>
      <c r="M1347" s="42">
        <f t="shared" si="1175"/>
        <v>47563.1</v>
      </c>
      <c r="N1347" s="42">
        <f t="shared" si="1176"/>
        <v>47567.399999999994</v>
      </c>
      <c r="O1347" s="50">
        <f t="shared" ref="O1347:P1347" si="1231">O1348+O1361</f>
        <v>0</v>
      </c>
      <c r="P1347" s="50">
        <f t="shared" si="1231"/>
        <v>0</v>
      </c>
      <c r="Q1347" s="50">
        <f t="shared" ref="Q1347" si="1232">Q1348+Q1361</f>
        <v>0</v>
      </c>
      <c r="R1347" s="53">
        <f t="shared" si="1195"/>
        <v>47575.6</v>
      </c>
      <c r="S1347" s="45">
        <f t="shared" si="1196"/>
        <v>47563.1</v>
      </c>
      <c r="T1347" s="45">
        <f t="shared" si="1197"/>
        <v>47567.399999999994</v>
      </c>
      <c r="U1347" s="50">
        <f t="shared" ref="U1347" si="1233">U1348+U1361</f>
        <v>0</v>
      </c>
    </row>
    <row r="1348" spans="1:21" s="28" customFormat="1" ht="47.25" x14ac:dyDescent="0.25">
      <c r="A1348" s="25" t="s">
        <v>69</v>
      </c>
      <c r="B1348" s="25"/>
      <c r="C1348" s="25"/>
      <c r="D1348" s="25"/>
      <c r="E1348" s="26" t="s">
        <v>653</v>
      </c>
      <c r="F1348" s="27">
        <f>F1349+F1353+F1357</f>
        <v>12819</v>
      </c>
      <c r="G1348" s="27">
        <f t="shared" ref="G1348:K1348" si="1234">G1349+G1353+G1357</f>
        <v>13055.5</v>
      </c>
      <c r="H1348" s="27">
        <f t="shared" si="1234"/>
        <v>13048.2</v>
      </c>
      <c r="I1348" s="27">
        <f t="shared" si="1234"/>
        <v>0</v>
      </c>
      <c r="J1348" s="27">
        <f t="shared" si="1234"/>
        <v>0</v>
      </c>
      <c r="K1348" s="27">
        <f t="shared" si="1234"/>
        <v>0</v>
      </c>
      <c r="L1348" s="42">
        <f t="shared" si="1174"/>
        <v>12819</v>
      </c>
      <c r="M1348" s="42">
        <f t="shared" si="1175"/>
        <v>13055.5</v>
      </c>
      <c r="N1348" s="42">
        <f t="shared" si="1176"/>
        <v>13048.2</v>
      </c>
      <c r="O1348" s="49">
        <f t="shared" ref="O1348:P1348" si="1235">O1349+O1353+O1357</f>
        <v>0</v>
      </c>
      <c r="P1348" s="49">
        <f t="shared" si="1235"/>
        <v>0</v>
      </c>
      <c r="Q1348" s="49">
        <f t="shared" ref="Q1348" si="1236">Q1349+Q1353+Q1357</f>
        <v>0</v>
      </c>
      <c r="R1348" s="55">
        <f t="shared" si="1195"/>
        <v>12819</v>
      </c>
      <c r="S1348" s="45">
        <f t="shared" si="1196"/>
        <v>13055.5</v>
      </c>
      <c r="T1348" s="45">
        <f t="shared" si="1197"/>
        <v>13048.2</v>
      </c>
      <c r="U1348" s="49">
        <f t="shared" ref="U1348" si="1237">U1349+U1353+U1357</f>
        <v>0</v>
      </c>
    </row>
    <row r="1349" spans="1:21" ht="47.25" x14ac:dyDescent="0.25">
      <c r="A1349" s="20" t="s">
        <v>62</v>
      </c>
      <c r="B1349" s="20"/>
      <c r="C1349" s="20"/>
      <c r="D1349" s="20"/>
      <c r="E1349" s="23" t="s">
        <v>654</v>
      </c>
      <c r="F1349" s="24">
        <f>F1350</f>
        <v>2411.4</v>
      </c>
      <c r="G1349" s="24">
        <f t="shared" ref="G1349:U1351" si="1238">G1350</f>
        <v>2458.3000000000002</v>
      </c>
      <c r="H1349" s="24">
        <f t="shared" si="1238"/>
        <v>2482.6</v>
      </c>
      <c r="I1349" s="24">
        <f t="shared" si="1238"/>
        <v>0</v>
      </c>
      <c r="J1349" s="24">
        <f t="shared" si="1238"/>
        <v>0</v>
      </c>
      <c r="K1349" s="24">
        <f t="shared" si="1238"/>
        <v>0</v>
      </c>
      <c r="L1349" s="42">
        <f t="shared" si="1174"/>
        <v>2411.4</v>
      </c>
      <c r="M1349" s="42">
        <f t="shared" si="1175"/>
        <v>2458.3000000000002</v>
      </c>
      <c r="N1349" s="42">
        <f t="shared" si="1176"/>
        <v>2482.6</v>
      </c>
      <c r="O1349" s="48">
        <f t="shared" si="1238"/>
        <v>0</v>
      </c>
      <c r="P1349" s="48">
        <f t="shared" si="1238"/>
        <v>0</v>
      </c>
      <c r="Q1349" s="48">
        <f t="shared" si="1238"/>
        <v>0</v>
      </c>
      <c r="R1349" s="45">
        <f t="shared" si="1195"/>
        <v>2411.4</v>
      </c>
      <c r="S1349" s="45">
        <f t="shared" si="1196"/>
        <v>2458.3000000000002</v>
      </c>
      <c r="T1349" s="45">
        <f t="shared" si="1197"/>
        <v>2482.6</v>
      </c>
      <c r="U1349" s="48">
        <f t="shared" si="1238"/>
        <v>0</v>
      </c>
    </row>
    <row r="1350" spans="1:21" ht="31.5" x14ac:dyDescent="0.25">
      <c r="A1350" s="20" t="s">
        <v>62</v>
      </c>
      <c r="B1350" s="20" t="s">
        <v>6</v>
      </c>
      <c r="C1350" s="20"/>
      <c r="D1350" s="20"/>
      <c r="E1350" s="23" t="s">
        <v>733</v>
      </c>
      <c r="F1350" s="24">
        <f>F1351</f>
        <v>2411.4</v>
      </c>
      <c r="G1350" s="24">
        <f t="shared" si="1238"/>
        <v>2458.3000000000002</v>
      </c>
      <c r="H1350" s="24">
        <f t="shared" si="1238"/>
        <v>2482.6</v>
      </c>
      <c r="I1350" s="24">
        <f t="shared" si="1238"/>
        <v>0</v>
      </c>
      <c r="J1350" s="24">
        <f t="shared" si="1238"/>
        <v>0</v>
      </c>
      <c r="K1350" s="24">
        <f t="shared" si="1238"/>
        <v>0</v>
      </c>
      <c r="L1350" s="42">
        <f t="shared" si="1174"/>
        <v>2411.4</v>
      </c>
      <c r="M1350" s="42">
        <f t="shared" si="1175"/>
        <v>2458.3000000000002</v>
      </c>
      <c r="N1350" s="42">
        <f t="shared" si="1176"/>
        <v>2482.6</v>
      </c>
      <c r="O1350" s="48">
        <f t="shared" si="1238"/>
        <v>0</v>
      </c>
      <c r="P1350" s="48">
        <f t="shared" si="1238"/>
        <v>0</v>
      </c>
      <c r="Q1350" s="48">
        <f t="shared" si="1238"/>
        <v>0</v>
      </c>
      <c r="R1350" s="45">
        <f t="shared" si="1195"/>
        <v>2411.4</v>
      </c>
      <c r="S1350" s="45">
        <f t="shared" si="1196"/>
        <v>2458.3000000000002</v>
      </c>
      <c r="T1350" s="45">
        <f t="shared" si="1197"/>
        <v>2482.6</v>
      </c>
      <c r="U1350" s="48">
        <f t="shared" si="1238"/>
        <v>0</v>
      </c>
    </row>
    <row r="1351" spans="1:21" ht="47.25" x14ac:dyDescent="0.25">
      <c r="A1351" s="20" t="s">
        <v>62</v>
      </c>
      <c r="B1351" s="20" t="s">
        <v>167</v>
      </c>
      <c r="C1351" s="20"/>
      <c r="D1351" s="20"/>
      <c r="E1351" s="23" t="s">
        <v>734</v>
      </c>
      <c r="F1351" s="24">
        <f>F1352</f>
        <v>2411.4</v>
      </c>
      <c r="G1351" s="24">
        <f t="shared" si="1238"/>
        <v>2458.3000000000002</v>
      </c>
      <c r="H1351" s="24">
        <f t="shared" si="1238"/>
        <v>2482.6</v>
      </c>
      <c r="I1351" s="24">
        <f t="shared" si="1238"/>
        <v>0</v>
      </c>
      <c r="J1351" s="24">
        <f t="shared" si="1238"/>
        <v>0</v>
      </c>
      <c r="K1351" s="24">
        <f t="shared" si="1238"/>
        <v>0</v>
      </c>
      <c r="L1351" s="42">
        <f t="shared" si="1174"/>
        <v>2411.4</v>
      </c>
      <c r="M1351" s="42">
        <f t="shared" si="1175"/>
        <v>2458.3000000000002</v>
      </c>
      <c r="N1351" s="42">
        <f t="shared" si="1176"/>
        <v>2482.6</v>
      </c>
      <c r="O1351" s="48">
        <f t="shared" si="1238"/>
        <v>0</v>
      </c>
      <c r="P1351" s="48">
        <f t="shared" si="1238"/>
        <v>0</v>
      </c>
      <c r="Q1351" s="48">
        <f t="shared" si="1238"/>
        <v>0</v>
      </c>
      <c r="R1351" s="45">
        <f t="shared" si="1195"/>
        <v>2411.4</v>
      </c>
      <c r="S1351" s="45">
        <f t="shared" si="1196"/>
        <v>2458.3000000000002</v>
      </c>
      <c r="T1351" s="45">
        <f t="shared" si="1197"/>
        <v>2482.6</v>
      </c>
      <c r="U1351" s="48">
        <f t="shared" si="1238"/>
        <v>0</v>
      </c>
    </row>
    <row r="1352" spans="1:21" ht="31.5" x14ac:dyDescent="0.25">
      <c r="A1352" s="20" t="s">
        <v>62</v>
      </c>
      <c r="B1352" s="20">
        <v>240</v>
      </c>
      <c r="C1352" s="20" t="s">
        <v>32</v>
      </c>
      <c r="D1352" s="20" t="s">
        <v>57</v>
      </c>
      <c r="E1352" s="23" t="s">
        <v>768</v>
      </c>
      <c r="F1352" s="24">
        <v>2411.4</v>
      </c>
      <c r="G1352" s="24">
        <v>2458.3000000000002</v>
      </c>
      <c r="H1352" s="24">
        <v>2482.6</v>
      </c>
      <c r="I1352" s="24"/>
      <c r="J1352" s="24"/>
      <c r="K1352" s="24"/>
      <c r="L1352" s="42">
        <f t="shared" si="1174"/>
        <v>2411.4</v>
      </c>
      <c r="M1352" s="42">
        <f t="shared" si="1175"/>
        <v>2458.3000000000002</v>
      </c>
      <c r="N1352" s="42">
        <f t="shared" si="1176"/>
        <v>2482.6</v>
      </c>
      <c r="O1352" s="48"/>
      <c r="P1352" s="48"/>
      <c r="Q1352" s="48"/>
      <c r="R1352" s="45">
        <f t="shared" si="1195"/>
        <v>2411.4</v>
      </c>
      <c r="S1352" s="45">
        <f t="shared" si="1196"/>
        <v>2458.3000000000002</v>
      </c>
      <c r="T1352" s="45">
        <f t="shared" si="1197"/>
        <v>2482.6</v>
      </c>
      <c r="U1352" s="48"/>
    </row>
    <row r="1353" spans="1:21" ht="47.25" x14ac:dyDescent="0.25">
      <c r="A1353" s="20" t="s">
        <v>63</v>
      </c>
      <c r="B1353" s="20"/>
      <c r="C1353" s="20"/>
      <c r="D1353" s="20"/>
      <c r="E1353" s="23" t="s">
        <v>655</v>
      </c>
      <c r="F1353" s="24">
        <f>F1354</f>
        <v>2969</v>
      </c>
      <c r="G1353" s="24">
        <f t="shared" ref="G1353:U1355" si="1239">G1354</f>
        <v>2916.3</v>
      </c>
      <c r="H1353" s="24">
        <f t="shared" si="1239"/>
        <v>3007.9</v>
      </c>
      <c r="I1353" s="24">
        <f t="shared" si="1239"/>
        <v>0</v>
      </c>
      <c r="J1353" s="24">
        <f t="shared" si="1239"/>
        <v>0</v>
      </c>
      <c r="K1353" s="24">
        <f t="shared" si="1239"/>
        <v>0</v>
      </c>
      <c r="L1353" s="42">
        <f t="shared" si="1174"/>
        <v>2969</v>
      </c>
      <c r="M1353" s="42">
        <f t="shared" si="1175"/>
        <v>2916.3</v>
      </c>
      <c r="N1353" s="42">
        <f t="shared" si="1176"/>
        <v>3007.9</v>
      </c>
      <c r="O1353" s="48">
        <f t="shared" si="1239"/>
        <v>0</v>
      </c>
      <c r="P1353" s="48">
        <f t="shared" si="1239"/>
        <v>0</v>
      </c>
      <c r="Q1353" s="48">
        <f t="shared" si="1239"/>
        <v>0</v>
      </c>
      <c r="R1353" s="45">
        <f t="shared" si="1195"/>
        <v>2969</v>
      </c>
      <c r="S1353" s="45">
        <f t="shared" si="1196"/>
        <v>2916.3</v>
      </c>
      <c r="T1353" s="45">
        <f t="shared" si="1197"/>
        <v>3007.9</v>
      </c>
      <c r="U1353" s="48">
        <f t="shared" si="1239"/>
        <v>0</v>
      </c>
    </row>
    <row r="1354" spans="1:21" ht="31.5" x14ac:dyDescent="0.25">
      <c r="A1354" s="20" t="s">
        <v>63</v>
      </c>
      <c r="B1354" s="20" t="s">
        <v>6</v>
      </c>
      <c r="C1354" s="20"/>
      <c r="D1354" s="20"/>
      <c r="E1354" s="23" t="s">
        <v>733</v>
      </c>
      <c r="F1354" s="24">
        <f>F1355</f>
        <v>2969</v>
      </c>
      <c r="G1354" s="24">
        <f t="shared" si="1239"/>
        <v>2916.3</v>
      </c>
      <c r="H1354" s="24">
        <f t="shared" si="1239"/>
        <v>3007.9</v>
      </c>
      <c r="I1354" s="24">
        <f t="shared" si="1239"/>
        <v>0</v>
      </c>
      <c r="J1354" s="24">
        <f t="shared" si="1239"/>
        <v>0</v>
      </c>
      <c r="K1354" s="24">
        <f t="shared" si="1239"/>
        <v>0</v>
      </c>
      <c r="L1354" s="42">
        <f t="shared" si="1174"/>
        <v>2969</v>
      </c>
      <c r="M1354" s="42">
        <f t="shared" si="1175"/>
        <v>2916.3</v>
      </c>
      <c r="N1354" s="42">
        <f t="shared" si="1176"/>
        <v>3007.9</v>
      </c>
      <c r="O1354" s="48">
        <f t="shared" si="1239"/>
        <v>0</v>
      </c>
      <c r="P1354" s="48">
        <f t="shared" si="1239"/>
        <v>0</v>
      </c>
      <c r="Q1354" s="48">
        <f t="shared" si="1239"/>
        <v>0</v>
      </c>
      <c r="R1354" s="45">
        <f t="shared" si="1195"/>
        <v>2969</v>
      </c>
      <c r="S1354" s="45">
        <f t="shared" si="1196"/>
        <v>2916.3</v>
      </c>
      <c r="T1354" s="45">
        <f t="shared" si="1197"/>
        <v>3007.9</v>
      </c>
      <c r="U1354" s="48">
        <f t="shared" si="1239"/>
        <v>0</v>
      </c>
    </row>
    <row r="1355" spans="1:21" ht="47.25" x14ac:dyDescent="0.25">
      <c r="A1355" s="20" t="s">
        <v>63</v>
      </c>
      <c r="B1355" s="20" t="s">
        <v>167</v>
      </c>
      <c r="C1355" s="20"/>
      <c r="D1355" s="20"/>
      <c r="E1355" s="23" t="s">
        <v>734</v>
      </c>
      <c r="F1355" s="24">
        <f>F1356</f>
        <v>2969</v>
      </c>
      <c r="G1355" s="24">
        <f t="shared" si="1239"/>
        <v>2916.3</v>
      </c>
      <c r="H1355" s="24">
        <f t="shared" si="1239"/>
        <v>3007.9</v>
      </c>
      <c r="I1355" s="24">
        <f t="shared" si="1239"/>
        <v>0</v>
      </c>
      <c r="J1355" s="24">
        <f t="shared" si="1239"/>
        <v>0</v>
      </c>
      <c r="K1355" s="24">
        <f t="shared" si="1239"/>
        <v>0</v>
      </c>
      <c r="L1355" s="42">
        <f t="shared" si="1174"/>
        <v>2969</v>
      </c>
      <c r="M1355" s="42">
        <f t="shared" si="1175"/>
        <v>2916.3</v>
      </c>
      <c r="N1355" s="42">
        <f t="shared" si="1176"/>
        <v>3007.9</v>
      </c>
      <c r="O1355" s="48">
        <f t="shared" si="1239"/>
        <v>0</v>
      </c>
      <c r="P1355" s="48">
        <f t="shared" si="1239"/>
        <v>0</v>
      </c>
      <c r="Q1355" s="48">
        <f t="shared" si="1239"/>
        <v>0</v>
      </c>
      <c r="R1355" s="45">
        <f t="shared" si="1195"/>
        <v>2969</v>
      </c>
      <c r="S1355" s="45">
        <f t="shared" si="1196"/>
        <v>2916.3</v>
      </c>
      <c r="T1355" s="45">
        <f t="shared" si="1197"/>
        <v>3007.9</v>
      </c>
      <c r="U1355" s="48">
        <f t="shared" si="1239"/>
        <v>0</v>
      </c>
    </row>
    <row r="1356" spans="1:21" ht="31.5" x14ac:dyDescent="0.25">
      <c r="A1356" s="20" t="s">
        <v>63</v>
      </c>
      <c r="B1356" s="20">
        <v>240</v>
      </c>
      <c r="C1356" s="20" t="s">
        <v>32</v>
      </c>
      <c r="D1356" s="20" t="s">
        <v>57</v>
      </c>
      <c r="E1356" s="23" t="s">
        <v>768</v>
      </c>
      <c r="F1356" s="24">
        <v>2969</v>
      </c>
      <c r="G1356" s="24">
        <v>2916.3</v>
      </c>
      <c r="H1356" s="24">
        <v>3007.9</v>
      </c>
      <c r="I1356" s="24"/>
      <c r="J1356" s="24"/>
      <c r="K1356" s="24"/>
      <c r="L1356" s="42">
        <f t="shared" si="1174"/>
        <v>2969</v>
      </c>
      <c r="M1356" s="42">
        <f t="shared" si="1175"/>
        <v>2916.3</v>
      </c>
      <c r="N1356" s="42">
        <f t="shared" si="1176"/>
        <v>3007.9</v>
      </c>
      <c r="O1356" s="48"/>
      <c r="P1356" s="48"/>
      <c r="Q1356" s="48"/>
      <c r="R1356" s="45">
        <f t="shared" si="1195"/>
        <v>2969</v>
      </c>
      <c r="S1356" s="45">
        <f t="shared" si="1196"/>
        <v>2916.3</v>
      </c>
      <c r="T1356" s="45">
        <f t="shared" si="1197"/>
        <v>3007.9</v>
      </c>
      <c r="U1356" s="48"/>
    </row>
    <row r="1357" spans="1:21" ht="31.5" x14ac:dyDescent="0.25">
      <c r="A1357" s="20" t="s">
        <v>64</v>
      </c>
      <c r="B1357" s="20"/>
      <c r="C1357" s="20"/>
      <c r="D1357" s="20"/>
      <c r="E1357" s="23" t="s">
        <v>656</v>
      </c>
      <c r="F1357" s="24">
        <f>F1358</f>
        <v>7438.5999999999995</v>
      </c>
      <c r="G1357" s="24">
        <f t="shared" ref="G1357:U1359" si="1240">G1358</f>
        <v>7680.9</v>
      </c>
      <c r="H1357" s="24">
        <f t="shared" si="1240"/>
        <v>7557.7000000000007</v>
      </c>
      <c r="I1357" s="24">
        <f t="shared" si="1240"/>
        <v>0</v>
      </c>
      <c r="J1357" s="24">
        <f t="shared" si="1240"/>
        <v>0</v>
      </c>
      <c r="K1357" s="24">
        <f t="shared" si="1240"/>
        <v>0</v>
      </c>
      <c r="L1357" s="42">
        <f t="shared" si="1174"/>
        <v>7438.5999999999995</v>
      </c>
      <c r="M1357" s="42">
        <f t="shared" si="1175"/>
        <v>7680.9</v>
      </c>
      <c r="N1357" s="42">
        <f t="shared" si="1176"/>
        <v>7557.7000000000007</v>
      </c>
      <c r="O1357" s="48">
        <f t="shared" si="1240"/>
        <v>0</v>
      </c>
      <c r="P1357" s="48">
        <f t="shared" si="1240"/>
        <v>0</v>
      </c>
      <c r="Q1357" s="48">
        <f t="shared" si="1240"/>
        <v>0</v>
      </c>
      <c r="R1357" s="45">
        <f t="shared" si="1195"/>
        <v>7438.5999999999995</v>
      </c>
      <c r="S1357" s="45">
        <f t="shared" si="1196"/>
        <v>7680.9</v>
      </c>
      <c r="T1357" s="45">
        <f t="shared" si="1197"/>
        <v>7557.7000000000007</v>
      </c>
      <c r="U1357" s="48">
        <f t="shared" si="1240"/>
        <v>0</v>
      </c>
    </row>
    <row r="1358" spans="1:21" ht="31.5" x14ac:dyDescent="0.25">
      <c r="A1358" s="20" t="s">
        <v>64</v>
      </c>
      <c r="B1358" s="20" t="s">
        <v>6</v>
      </c>
      <c r="C1358" s="20"/>
      <c r="D1358" s="20"/>
      <c r="E1358" s="23" t="s">
        <v>733</v>
      </c>
      <c r="F1358" s="24">
        <f>F1359</f>
        <v>7438.5999999999995</v>
      </c>
      <c r="G1358" s="24">
        <f t="shared" si="1240"/>
        <v>7680.9</v>
      </c>
      <c r="H1358" s="24">
        <f t="shared" si="1240"/>
        <v>7557.7000000000007</v>
      </c>
      <c r="I1358" s="24">
        <f t="shared" si="1240"/>
        <v>0</v>
      </c>
      <c r="J1358" s="24">
        <f t="shared" si="1240"/>
        <v>0</v>
      </c>
      <c r="K1358" s="24">
        <f t="shared" si="1240"/>
        <v>0</v>
      </c>
      <c r="L1358" s="42">
        <f t="shared" ref="L1358:L1421" si="1241">F1358+I1358</f>
        <v>7438.5999999999995</v>
      </c>
      <c r="M1358" s="42">
        <f t="shared" ref="M1358:M1421" si="1242">G1358+J1358</f>
        <v>7680.9</v>
      </c>
      <c r="N1358" s="42">
        <f t="shared" ref="N1358:N1421" si="1243">H1358+K1358</f>
        <v>7557.7000000000007</v>
      </c>
      <c r="O1358" s="48">
        <f t="shared" si="1240"/>
        <v>0</v>
      </c>
      <c r="P1358" s="48">
        <f t="shared" si="1240"/>
        <v>0</v>
      </c>
      <c r="Q1358" s="48">
        <f t="shared" si="1240"/>
        <v>0</v>
      </c>
      <c r="R1358" s="45">
        <f t="shared" si="1195"/>
        <v>7438.5999999999995</v>
      </c>
      <c r="S1358" s="45">
        <f t="shared" si="1196"/>
        <v>7680.9</v>
      </c>
      <c r="T1358" s="45">
        <f t="shared" si="1197"/>
        <v>7557.7000000000007</v>
      </c>
      <c r="U1358" s="48">
        <f t="shared" si="1240"/>
        <v>0</v>
      </c>
    </row>
    <row r="1359" spans="1:21" ht="47.25" x14ac:dyDescent="0.25">
      <c r="A1359" s="20" t="s">
        <v>64</v>
      </c>
      <c r="B1359" s="20" t="s">
        <v>167</v>
      </c>
      <c r="C1359" s="20"/>
      <c r="D1359" s="20"/>
      <c r="E1359" s="23" t="s">
        <v>734</v>
      </c>
      <c r="F1359" s="24">
        <f>F1360</f>
        <v>7438.5999999999995</v>
      </c>
      <c r="G1359" s="24">
        <f t="shared" si="1240"/>
        <v>7680.9</v>
      </c>
      <c r="H1359" s="24">
        <f t="shared" si="1240"/>
        <v>7557.7000000000007</v>
      </c>
      <c r="I1359" s="24">
        <f t="shared" si="1240"/>
        <v>0</v>
      </c>
      <c r="J1359" s="24">
        <f t="shared" si="1240"/>
        <v>0</v>
      </c>
      <c r="K1359" s="24">
        <f t="shared" si="1240"/>
        <v>0</v>
      </c>
      <c r="L1359" s="42">
        <f t="shared" si="1241"/>
        <v>7438.5999999999995</v>
      </c>
      <c r="M1359" s="42">
        <f t="shared" si="1242"/>
        <v>7680.9</v>
      </c>
      <c r="N1359" s="42">
        <f t="shared" si="1243"/>
        <v>7557.7000000000007</v>
      </c>
      <c r="O1359" s="48">
        <f t="shared" si="1240"/>
        <v>0</v>
      </c>
      <c r="P1359" s="48">
        <f t="shared" si="1240"/>
        <v>0</v>
      </c>
      <c r="Q1359" s="48">
        <f t="shared" si="1240"/>
        <v>0</v>
      </c>
      <c r="R1359" s="45">
        <f t="shared" si="1195"/>
        <v>7438.5999999999995</v>
      </c>
      <c r="S1359" s="45">
        <f t="shared" si="1196"/>
        <v>7680.9</v>
      </c>
      <c r="T1359" s="45">
        <f t="shared" si="1197"/>
        <v>7557.7000000000007</v>
      </c>
      <c r="U1359" s="48">
        <f t="shared" si="1240"/>
        <v>0</v>
      </c>
    </row>
    <row r="1360" spans="1:21" ht="31.5" x14ac:dyDescent="0.25">
      <c r="A1360" s="20" t="s">
        <v>64</v>
      </c>
      <c r="B1360" s="20">
        <v>240</v>
      </c>
      <c r="C1360" s="20" t="s">
        <v>32</v>
      </c>
      <c r="D1360" s="20" t="s">
        <v>57</v>
      </c>
      <c r="E1360" s="23" t="s">
        <v>768</v>
      </c>
      <c r="F1360" s="24">
        <v>7438.5999999999995</v>
      </c>
      <c r="G1360" s="24">
        <v>7680.9</v>
      </c>
      <c r="H1360" s="24">
        <v>7557.7000000000007</v>
      </c>
      <c r="I1360" s="24"/>
      <c r="J1360" s="24"/>
      <c r="K1360" s="24"/>
      <c r="L1360" s="42">
        <f t="shared" si="1241"/>
        <v>7438.5999999999995</v>
      </c>
      <c r="M1360" s="42">
        <f t="shared" si="1242"/>
        <v>7680.9</v>
      </c>
      <c r="N1360" s="42">
        <f t="shared" si="1243"/>
        <v>7557.7000000000007</v>
      </c>
      <c r="O1360" s="48"/>
      <c r="P1360" s="48"/>
      <c r="Q1360" s="48"/>
      <c r="R1360" s="45">
        <f t="shared" si="1195"/>
        <v>7438.5999999999995</v>
      </c>
      <c r="S1360" s="45">
        <f t="shared" si="1196"/>
        <v>7680.9</v>
      </c>
      <c r="T1360" s="45">
        <f t="shared" si="1197"/>
        <v>7557.7000000000007</v>
      </c>
      <c r="U1360" s="48"/>
    </row>
    <row r="1361" spans="1:21" s="28" customFormat="1" ht="63" x14ac:dyDescent="0.25">
      <c r="A1361" s="25" t="s">
        <v>68</v>
      </c>
      <c r="B1361" s="25"/>
      <c r="C1361" s="25"/>
      <c r="D1361" s="25"/>
      <c r="E1361" s="26" t="s">
        <v>657</v>
      </c>
      <c r="F1361" s="27">
        <f>F1362+F1372+F1376</f>
        <v>34756.6</v>
      </c>
      <c r="G1361" s="27">
        <f t="shared" ref="G1361:K1361" si="1244">G1362+G1372+G1376</f>
        <v>34507.599999999999</v>
      </c>
      <c r="H1361" s="27">
        <f t="shared" si="1244"/>
        <v>34519.199999999997</v>
      </c>
      <c r="I1361" s="27">
        <f t="shared" si="1244"/>
        <v>0</v>
      </c>
      <c r="J1361" s="27">
        <f t="shared" si="1244"/>
        <v>0</v>
      </c>
      <c r="K1361" s="27">
        <f t="shared" si="1244"/>
        <v>0</v>
      </c>
      <c r="L1361" s="42">
        <f t="shared" si="1241"/>
        <v>34756.6</v>
      </c>
      <c r="M1361" s="42">
        <f t="shared" si="1242"/>
        <v>34507.599999999999</v>
      </c>
      <c r="N1361" s="42">
        <f t="shared" si="1243"/>
        <v>34519.199999999997</v>
      </c>
      <c r="O1361" s="49">
        <f t="shared" ref="O1361:P1361" si="1245">O1362+O1372+O1376</f>
        <v>0</v>
      </c>
      <c r="P1361" s="49">
        <f t="shared" si="1245"/>
        <v>0</v>
      </c>
      <c r="Q1361" s="49">
        <f t="shared" ref="Q1361" si="1246">Q1362+Q1372+Q1376</f>
        <v>0</v>
      </c>
      <c r="R1361" s="55">
        <f t="shared" si="1195"/>
        <v>34756.6</v>
      </c>
      <c r="S1361" s="45">
        <f t="shared" si="1196"/>
        <v>34507.599999999999</v>
      </c>
      <c r="T1361" s="45">
        <f t="shared" si="1197"/>
        <v>34519.199999999997</v>
      </c>
      <c r="U1361" s="49">
        <f t="shared" ref="U1361" si="1247">U1362+U1372+U1376</f>
        <v>0</v>
      </c>
    </row>
    <row r="1362" spans="1:21" ht="78.75" x14ac:dyDescent="0.25">
      <c r="A1362" s="20" t="s">
        <v>59</v>
      </c>
      <c r="B1362" s="20"/>
      <c r="C1362" s="20"/>
      <c r="D1362" s="20"/>
      <c r="E1362" s="23" t="s">
        <v>434</v>
      </c>
      <c r="F1362" s="24">
        <f>F1363+F1366+F1369</f>
        <v>25723.5</v>
      </c>
      <c r="G1362" s="24">
        <f t="shared" ref="G1362:K1362" si="1248">G1363+G1366+G1369</f>
        <v>26248.1</v>
      </c>
      <c r="H1362" s="24">
        <f t="shared" si="1248"/>
        <v>26248.1</v>
      </c>
      <c r="I1362" s="24">
        <f t="shared" si="1248"/>
        <v>0</v>
      </c>
      <c r="J1362" s="24">
        <f t="shared" si="1248"/>
        <v>0</v>
      </c>
      <c r="K1362" s="24">
        <f t="shared" si="1248"/>
        <v>0</v>
      </c>
      <c r="L1362" s="42">
        <f t="shared" si="1241"/>
        <v>25723.5</v>
      </c>
      <c r="M1362" s="42">
        <f t="shared" si="1242"/>
        <v>26248.1</v>
      </c>
      <c r="N1362" s="42">
        <f t="shared" si="1243"/>
        <v>26248.1</v>
      </c>
      <c r="O1362" s="48">
        <f t="shared" ref="O1362:P1362" si="1249">O1363+O1366+O1369</f>
        <v>0</v>
      </c>
      <c r="P1362" s="48">
        <f t="shared" si="1249"/>
        <v>0</v>
      </c>
      <c r="Q1362" s="48">
        <f t="shared" ref="Q1362" si="1250">Q1363+Q1366+Q1369</f>
        <v>0</v>
      </c>
      <c r="R1362" s="45">
        <f t="shared" si="1195"/>
        <v>25723.5</v>
      </c>
      <c r="S1362" s="45">
        <f t="shared" si="1196"/>
        <v>26248.1</v>
      </c>
      <c r="T1362" s="45">
        <f t="shared" si="1197"/>
        <v>26248.1</v>
      </c>
      <c r="U1362" s="48">
        <f t="shared" ref="U1362" si="1251">U1363+U1366+U1369</f>
        <v>0</v>
      </c>
    </row>
    <row r="1363" spans="1:21" ht="94.5" x14ac:dyDescent="0.25">
      <c r="A1363" s="20" t="s">
        <v>59</v>
      </c>
      <c r="B1363" s="20" t="s">
        <v>13</v>
      </c>
      <c r="C1363" s="20"/>
      <c r="D1363" s="20"/>
      <c r="E1363" s="23" t="s">
        <v>730</v>
      </c>
      <c r="F1363" s="24">
        <f>F1364</f>
        <v>22832.9</v>
      </c>
      <c r="G1363" s="24">
        <f t="shared" ref="G1363:U1364" si="1252">G1364</f>
        <v>22832.9</v>
      </c>
      <c r="H1363" s="24">
        <f t="shared" si="1252"/>
        <v>22832.9</v>
      </c>
      <c r="I1363" s="24">
        <f t="shared" si="1252"/>
        <v>0</v>
      </c>
      <c r="J1363" s="24">
        <f t="shared" si="1252"/>
        <v>0</v>
      </c>
      <c r="K1363" s="24">
        <f t="shared" si="1252"/>
        <v>0</v>
      </c>
      <c r="L1363" s="42">
        <f t="shared" si="1241"/>
        <v>22832.9</v>
      </c>
      <c r="M1363" s="42">
        <f t="shared" si="1242"/>
        <v>22832.9</v>
      </c>
      <c r="N1363" s="42">
        <f t="shared" si="1243"/>
        <v>22832.9</v>
      </c>
      <c r="O1363" s="48">
        <f t="shared" si="1252"/>
        <v>0</v>
      </c>
      <c r="P1363" s="48">
        <f t="shared" si="1252"/>
        <v>0</v>
      </c>
      <c r="Q1363" s="48">
        <f t="shared" si="1252"/>
        <v>0</v>
      </c>
      <c r="R1363" s="45">
        <f t="shared" si="1195"/>
        <v>22832.9</v>
      </c>
      <c r="S1363" s="45">
        <f t="shared" si="1196"/>
        <v>22832.9</v>
      </c>
      <c r="T1363" s="45">
        <f t="shared" si="1197"/>
        <v>22832.9</v>
      </c>
      <c r="U1363" s="48">
        <f t="shared" si="1252"/>
        <v>0</v>
      </c>
    </row>
    <row r="1364" spans="1:21" ht="31.5" x14ac:dyDescent="0.25">
      <c r="A1364" s="20" t="s">
        <v>59</v>
      </c>
      <c r="B1364" s="20" t="s">
        <v>422</v>
      </c>
      <c r="C1364" s="20"/>
      <c r="D1364" s="20"/>
      <c r="E1364" s="23" t="s">
        <v>731</v>
      </c>
      <c r="F1364" s="24">
        <f>F1365</f>
        <v>22832.9</v>
      </c>
      <c r="G1364" s="24">
        <f t="shared" si="1252"/>
        <v>22832.9</v>
      </c>
      <c r="H1364" s="24">
        <f t="shared" si="1252"/>
        <v>22832.9</v>
      </c>
      <c r="I1364" s="24">
        <f t="shared" si="1252"/>
        <v>0</v>
      </c>
      <c r="J1364" s="24">
        <f t="shared" si="1252"/>
        <v>0</v>
      </c>
      <c r="K1364" s="24">
        <f t="shared" si="1252"/>
        <v>0</v>
      </c>
      <c r="L1364" s="42">
        <f t="shared" si="1241"/>
        <v>22832.9</v>
      </c>
      <c r="M1364" s="42">
        <f t="shared" si="1242"/>
        <v>22832.9</v>
      </c>
      <c r="N1364" s="42">
        <f t="shared" si="1243"/>
        <v>22832.9</v>
      </c>
      <c r="O1364" s="48">
        <f t="shared" si="1252"/>
        <v>0</v>
      </c>
      <c r="P1364" s="48">
        <f t="shared" si="1252"/>
        <v>0</v>
      </c>
      <c r="Q1364" s="48">
        <f t="shared" si="1252"/>
        <v>0</v>
      </c>
      <c r="R1364" s="45">
        <f t="shared" si="1195"/>
        <v>22832.9</v>
      </c>
      <c r="S1364" s="45">
        <f t="shared" si="1196"/>
        <v>22832.9</v>
      </c>
      <c r="T1364" s="45">
        <f t="shared" si="1197"/>
        <v>22832.9</v>
      </c>
      <c r="U1364" s="48">
        <f t="shared" si="1252"/>
        <v>0</v>
      </c>
    </row>
    <row r="1365" spans="1:21" x14ac:dyDescent="0.25">
      <c r="A1365" s="20" t="s">
        <v>59</v>
      </c>
      <c r="B1365" s="20">
        <v>110</v>
      </c>
      <c r="C1365" s="20" t="s">
        <v>44</v>
      </c>
      <c r="D1365" s="20" t="s">
        <v>12</v>
      </c>
      <c r="E1365" s="23" t="s">
        <v>760</v>
      </c>
      <c r="F1365" s="24">
        <v>22832.9</v>
      </c>
      <c r="G1365" s="24">
        <v>22832.9</v>
      </c>
      <c r="H1365" s="24">
        <v>22832.9</v>
      </c>
      <c r="I1365" s="24"/>
      <c r="J1365" s="24"/>
      <c r="K1365" s="24"/>
      <c r="L1365" s="42">
        <f t="shared" si="1241"/>
        <v>22832.9</v>
      </c>
      <c r="M1365" s="42">
        <f t="shared" si="1242"/>
        <v>22832.9</v>
      </c>
      <c r="N1365" s="42">
        <f t="shared" si="1243"/>
        <v>22832.9</v>
      </c>
      <c r="O1365" s="48"/>
      <c r="P1365" s="48"/>
      <c r="Q1365" s="48"/>
      <c r="R1365" s="45">
        <f t="shared" si="1195"/>
        <v>22832.9</v>
      </c>
      <c r="S1365" s="45">
        <f t="shared" si="1196"/>
        <v>22832.9</v>
      </c>
      <c r="T1365" s="45">
        <f t="shared" si="1197"/>
        <v>22832.9</v>
      </c>
      <c r="U1365" s="48"/>
    </row>
    <row r="1366" spans="1:21" ht="31.5" x14ac:dyDescent="0.25">
      <c r="A1366" s="20" t="s">
        <v>59</v>
      </c>
      <c r="B1366" s="20" t="s">
        <v>6</v>
      </c>
      <c r="C1366" s="20"/>
      <c r="D1366" s="20"/>
      <c r="E1366" s="23" t="s">
        <v>733</v>
      </c>
      <c r="F1366" s="24">
        <f>F1367</f>
        <v>2807.3</v>
      </c>
      <c r="G1366" s="24">
        <f t="shared" ref="G1366:U1367" si="1253">G1367</f>
        <v>3331.6</v>
      </c>
      <c r="H1366" s="24">
        <f t="shared" si="1253"/>
        <v>3331.6</v>
      </c>
      <c r="I1366" s="24">
        <f t="shared" si="1253"/>
        <v>0</v>
      </c>
      <c r="J1366" s="24">
        <f t="shared" si="1253"/>
        <v>0</v>
      </c>
      <c r="K1366" s="24">
        <f t="shared" si="1253"/>
        <v>0</v>
      </c>
      <c r="L1366" s="42">
        <f t="shared" si="1241"/>
        <v>2807.3</v>
      </c>
      <c r="M1366" s="42">
        <f t="shared" si="1242"/>
        <v>3331.6</v>
      </c>
      <c r="N1366" s="42">
        <f t="shared" si="1243"/>
        <v>3331.6</v>
      </c>
      <c r="O1366" s="48">
        <f t="shared" si="1253"/>
        <v>0</v>
      </c>
      <c r="P1366" s="48">
        <f t="shared" si="1253"/>
        <v>0</v>
      </c>
      <c r="Q1366" s="48">
        <f t="shared" si="1253"/>
        <v>0</v>
      </c>
      <c r="R1366" s="45">
        <f t="shared" si="1195"/>
        <v>2807.3</v>
      </c>
      <c r="S1366" s="45">
        <f t="shared" si="1196"/>
        <v>3331.6</v>
      </c>
      <c r="T1366" s="45">
        <f t="shared" si="1197"/>
        <v>3331.6</v>
      </c>
      <c r="U1366" s="48">
        <f t="shared" si="1253"/>
        <v>0</v>
      </c>
    </row>
    <row r="1367" spans="1:21" ht="47.25" x14ac:dyDescent="0.25">
      <c r="A1367" s="20" t="s">
        <v>59</v>
      </c>
      <c r="B1367" s="20" t="s">
        <v>167</v>
      </c>
      <c r="C1367" s="20"/>
      <c r="D1367" s="20"/>
      <c r="E1367" s="23" t="s">
        <v>734</v>
      </c>
      <c r="F1367" s="24">
        <f>F1368</f>
        <v>2807.3</v>
      </c>
      <c r="G1367" s="24">
        <f t="shared" si="1253"/>
        <v>3331.6</v>
      </c>
      <c r="H1367" s="24">
        <f t="shared" si="1253"/>
        <v>3331.6</v>
      </c>
      <c r="I1367" s="24">
        <f t="shared" si="1253"/>
        <v>0</v>
      </c>
      <c r="J1367" s="24">
        <f t="shared" si="1253"/>
        <v>0</v>
      </c>
      <c r="K1367" s="24">
        <f t="shared" si="1253"/>
        <v>0</v>
      </c>
      <c r="L1367" s="42">
        <f t="shared" si="1241"/>
        <v>2807.3</v>
      </c>
      <c r="M1367" s="42">
        <f t="shared" si="1242"/>
        <v>3331.6</v>
      </c>
      <c r="N1367" s="42">
        <f t="shared" si="1243"/>
        <v>3331.6</v>
      </c>
      <c r="O1367" s="48">
        <f t="shared" si="1253"/>
        <v>0</v>
      </c>
      <c r="P1367" s="48">
        <f t="shared" si="1253"/>
        <v>0</v>
      </c>
      <c r="Q1367" s="48">
        <f t="shared" si="1253"/>
        <v>0</v>
      </c>
      <c r="R1367" s="45">
        <f t="shared" si="1195"/>
        <v>2807.3</v>
      </c>
      <c r="S1367" s="45">
        <f t="shared" si="1196"/>
        <v>3331.6</v>
      </c>
      <c r="T1367" s="45">
        <f t="shared" si="1197"/>
        <v>3331.6</v>
      </c>
      <c r="U1367" s="48">
        <f t="shared" si="1253"/>
        <v>0</v>
      </c>
    </row>
    <row r="1368" spans="1:21" x14ac:dyDescent="0.25">
      <c r="A1368" s="20" t="s">
        <v>59</v>
      </c>
      <c r="B1368" s="20">
        <v>240</v>
      </c>
      <c r="C1368" s="20" t="s">
        <v>44</v>
      </c>
      <c r="D1368" s="20" t="s">
        <v>12</v>
      </c>
      <c r="E1368" s="23" t="s">
        <v>760</v>
      </c>
      <c r="F1368" s="24">
        <v>2807.3</v>
      </c>
      <c r="G1368" s="24">
        <v>3331.6</v>
      </c>
      <c r="H1368" s="24">
        <v>3331.6</v>
      </c>
      <c r="I1368" s="24"/>
      <c r="J1368" s="24"/>
      <c r="K1368" s="24"/>
      <c r="L1368" s="42">
        <f t="shared" si="1241"/>
        <v>2807.3</v>
      </c>
      <c r="M1368" s="42">
        <f t="shared" si="1242"/>
        <v>3331.6</v>
      </c>
      <c r="N1368" s="42">
        <f t="shared" si="1243"/>
        <v>3331.6</v>
      </c>
      <c r="O1368" s="48"/>
      <c r="P1368" s="48"/>
      <c r="Q1368" s="48"/>
      <c r="R1368" s="45">
        <f t="shared" si="1195"/>
        <v>2807.3</v>
      </c>
      <c r="S1368" s="45">
        <f t="shared" si="1196"/>
        <v>3331.6</v>
      </c>
      <c r="T1368" s="45">
        <f t="shared" si="1197"/>
        <v>3331.6</v>
      </c>
      <c r="U1368" s="48"/>
    </row>
    <row r="1369" spans="1:21" x14ac:dyDescent="0.25">
      <c r="A1369" s="20" t="s">
        <v>59</v>
      </c>
      <c r="B1369" s="20" t="s">
        <v>7</v>
      </c>
      <c r="C1369" s="20"/>
      <c r="D1369" s="20"/>
      <c r="E1369" s="23" t="s">
        <v>746</v>
      </c>
      <c r="F1369" s="24">
        <f>F1370</f>
        <v>83.300000000000011</v>
      </c>
      <c r="G1369" s="24">
        <f t="shared" ref="G1369:U1370" si="1254">G1370</f>
        <v>83.6</v>
      </c>
      <c r="H1369" s="24">
        <f t="shared" si="1254"/>
        <v>83.6</v>
      </c>
      <c r="I1369" s="24">
        <f t="shared" si="1254"/>
        <v>0</v>
      </c>
      <c r="J1369" s="24">
        <f t="shared" si="1254"/>
        <v>0</v>
      </c>
      <c r="K1369" s="24">
        <f t="shared" si="1254"/>
        <v>0</v>
      </c>
      <c r="L1369" s="42">
        <f t="shared" si="1241"/>
        <v>83.300000000000011</v>
      </c>
      <c r="M1369" s="42">
        <f t="shared" si="1242"/>
        <v>83.6</v>
      </c>
      <c r="N1369" s="42">
        <f t="shared" si="1243"/>
        <v>83.6</v>
      </c>
      <c r="O1369" s="48">
        <f t="shared" si="1254"/>
        <v>0</v>
      </c>
      <c r="P1369" s="48">
        <f t="shared" si="1254"/>
        <v>0</v>
      </c>
      <c r="Q1369" s="48">
        <f t="shared" si="1254"/>
        <v>0</v>
      </c>
      <c r="R1369" s="45">
        <f t="shared" si="1195"/>
        <v>83.300000000000011</v>
      </c>
      <c r="S1369" s="45">
        <f t="shared" si="1196"/>
        <v>83.6</v>
      </c>
      <c r="T1369" s="45">
        <f t="shared" si="1197"/>
        <v>83.6</v>
      </c>
      <c r="U1369" s="48">
        <f t="shared" si="1254"/>
        <v>0</v>
      </c>
    </row>
    <row r="1370" spans="1:21" x14ac:dyDescent="0.25">
      <c r="A1370" s="20" t="s">
        <v>59</v>
      </c>
      <c r="B1370" s="20" t="s">
        <v>215</v>
      </c>
      <c r="C1370" s="20"/>
      <c r="D1370" s="20"/>
      <c r="E1370" s="23" t="s">
        <v>749</v>
      </c>
      <c r="F1370" s="24">
        <f>F1371</f>
        <v>83.300000000000011</v>
      </c>
      <c r="G1370" s="24">
        <f t="shared" si="1254"/>
        <v>83.6</v>
      </c>
      <c r="H1370" s="24">
        <f t="shared" si="1254"/>
        <v>83.6</v>
      </c>
      <c r="I1370" s="24">
        <f t="shared" si="1254"/>
        <v>0</v>
      </c>
      <c r="J1370" s="24">
        <f t="shared" si="1254"/>
        <v>0</v>
      </c>
      <c r="K1370" s="24">
        <f t="shared" si="1254"/>
        <v>0</v>
      </c>
      <c r="L1370" s="42">
        <f t="shared" si="1241"/>
        <v>83.300000000000011</v>
      </c>
      <c r="M1370" s="42">
        <f t="shared" si="1242"/>
        <v>83.6</v>
      </c>
      <c r="N1370" s="42">
        <f t="shared" si="1243"/>
        <v>83.6</v>
      </c>
      <c r="O1370" s="48">
        <f t="shared" si="1254"/>
        <v>0</v>
      </c>
      <c r="P1370" s="48">
        <f t="shared" si="1254"/>
        <v>0</v>
      </c>
      <c r="Q1370" s="48">
        <f t="shared" si="1254"/>
        <v>0</v>
      </c>
      <c r="R1370" s="45">
        <f t="shared" si="1195"/>
        <v>83.300000000000011</v>
      </c>
      <c r="S1370" s="45">
        <f t="shared" si="1196"/>
        <v>83.6</v>
      </c>
      <c r="T1370" s="45">
        <f t="shared" si="1197"/>
        <v>83.6</v>
      </c>
      <c r="U1370" s="48">
        <f t="shared" si="1254"/>
        <v>0</v>
      </c>
    </row>
    <row r="1371" spans="1:21" x14ac:dyDescent="0.25">
      <c r="A1371" s="20" t="s">
        <v>59</v>
      </c>
      <c r="B1371" s="20">
        <v>850</v>
      </c>
      <c r="C1371" s="20" t="s">
        <v>44</v>
      </c>
      <c r="D1371" s="20" t="s">
        <v>12</v>
      </c>
      <c r="E1371" s="23" t="s">
        <v>760</v>
      </c>
      <c r="F1371" s="24">
        <v>83.300000000000011</v>
      </c>
      <c r="G1371" s="24">
        <v>83.6</v>
      </c>
      <c r="H1371" s="24">
        <v>83.6</v>
      </c>
      <c r="I1371" s="24"/>
      <c r="J1371" s="24"/>
      <c r="K1371" s="24"/>
      <c r="L1371" s="42">
        <f t="shared" si="1241"/>
        <v>83.300000000000011</v>
      </c>
      <c r="M1371" s="42">
        <f t="shared" si="1242"/>
        <v>83.6</v>
      </c>
      <c r="N1371" s="42">
        <f t="shared" si="1243"/>
        <v>83.6</v>
      </c>
      <c r="O1371" s="48"/>
      <c r="P1371" s="48"/>
      <c r="Q1371" s="48"/>
      <c r="R1371" s="45">
        <f t="shared" si="1195"/>
        <v>83.300000000000011</v>
      </c>
      <c r="S1371" s="45">
        <f t="shared" si="1196"/>
        <v>83.6</v>
      </c>
      <c r="T1371" s="45">
        <f t="shared" si="1197"/>
        <v>83.6</v>
      </c>
      <c r="U1371" s="48"/>
    </row>
    <row r="1372" spans="1:21" ht="31.5" x14ac:dyDescent="0.25">
      <c r="A1372" s="20" t="s">
        <v>60</v>
      </c>
      <c r="B1372" s="20"/>
      <c r="C1372" s="20"/>
      <c r="D1372" s="20"/>
      <c r="E1372" s="23" t="s">
        <v>658</v>
      </c>
      <c r="F1372" s="24">
        <f>F1373</f>
        <v>8801.4</v>
      </c>
      <c r="G1372" s="24">
        <f t="shared" ref="G1372:U1374" si="1255">G1373</f>
        <v>7996.5</v>
      </c>
      <c r="H1372" s="24">
        <f t="shared" si="1255"/>
        <v>8008.1</v>
      </c>
      <c r="I1372" s="24">
        <f t="shared" si="1255"/>
        <v>0</v>
      </c>
      <c r="J1372" s="24">
        <f t="shared" si="1255"/>
        <v>0</v>
      </c>
      <c r="K1372" s="24">
        <f t="shared" si="1255"/>
        <v>0</v>
      </c>
      <c r="L1372" s="42">
        <f t="shared" si="1241"/>
        <v>8801.4</v>
      </c>
      <c r="M1372" s="42">
        <f t="shared" si="1242"/>
        <v>7996.5</v>
      </c>
      <c r="N1372" s="42">
        <f t="shared" si="1243"/>
        <v>8008.1</v>
      </c>
      <c r="O1372" s="48">
        <f t="shared" si="1255"/>
        <v>0</v>
      </c>
      <c r="P1372" s="48">
        <f t="shared" si="1255"/>
        <v>0</v>
      </c>
      <c r="Q1372" s="48">
        <f t="shared" si="1255"/>
        <v>0</v>
      </c>
      <c r="R1372" s="45">
        <f t="shared" si="1195"/>
        <v>8801.4</v>
      </c>
      <c r="S1372" s="45">
        <f t="shared" si="1196"/>
        <v>7996.5</v>
      </c>
      <c r="T1372" s="45">
        <f t="shared" si="1197"/>
        <v>8008.1</v>
      </c>
      <c r="U1372" s="48">
        <f t="shared" si="1255"/>
        <v>0</v>
      </c>
    </row>
    <row r="1373" spans="1:21" ht="31.5" x14ac:dyDescent="0.25">
      <c r="A1373" s="20" t="s">
        <v>60</v>
      </c>
      <c r="B1373" s="20" t="s">
        <v>6</v>
      </c>
      <c r="C1373" s="20"/>
      <c r="D1373" s="20"/>
      <c r="E1373" s="23" t="s">
        <v>733</v>
      </c>
      <c r="F1373" s="24">
        <f>F1374</f>
        <v>8801.4</v>
      </c>
      <c r="G1373" s="24">
        <f t="shared" si="1255"/>
        <v>7996.5</v>
      </c>
      <c r="H1373" s="24">
        <f t="shared" si="1255"/>
        <v>8008.1</v>
      </c>
      <c r="I1373" s="24">
        <f t="shared" si="1255"/>
        <v>0</v>
      </c>
      <c r="J1373" s="24">
        <f t="shared" si="1255"/>
        <v>0</v>
      </c>
      <c r="K1373" s="24">
        <f t="shared" si="1255"/>
        <v>0</v>
      </c>
      <c r="L1373" s="42">
        <f t="shared" si="1241"/>
        <v>8801.4</v>
      </c>
      <c r="M1373" s="42">
        <f t="shared" si="1242"/>
        <v>7996.5</v>
      </c>
      <c r="N1373" s="42">
        <f t="shared" si="1243"/>
        <v>8008.1</v>
      </c>
      <c r="O1373" s="48">
        <f t="shared" si="1255"/>
        <v>0</v>
      </c>
      <c r="P1373" s="48">
        <f t="shared" si="1255"/>
        <v>0</v>
      </c>
      <c r="Q1373" s="48">
        <f t="shared" si="1255"/>
        <v>0</v>
      </c>
      <c r="R1373" s="45">
        <f t="shared" si="1195"/>
        <v>8801.4</v>
      </c>
      <c r="S1373" s="45">
        <f t="shared" si="1196"/>
        <v>7996.5</v>
      </c>
      <c r="T1373" s="45">
        <f t="shared" si="1197"/>
        <v>8008.1</v>
      </c>
      <c r="U1373" s="48">
        <f t="shared" si="1255"/>
        <v>0</v>
      </c>
    </row>
    <row r="1374" spans="1:21" ht="47.25" x14ac:dyDescent="0.25">
      <c r="A1374" s="20" t="s">
        <v>60</v>
      </c>
      <c r="B1374" s="20" t="s">
        <v>167</v>
      </c>
      <c r="C1374" s="20"/>
      <c r="D1374" s="20"/>
      <c r="E1374" s="23" t="s">
        <v>734</v>
      </c>
      <c r="F1374" s="24">
        <f>F1375</f>
        <v>8801.4</v>
      </c>
      <c r="G1374" s="24">
        <f t="shared" si="1255"/>
        <v>7996.5</v>
      </c>
      <c r="H1374" s="24">
        <f t="shared" si="1255"/>
        <v>8008.1</v>
      </c>
      <c r="I1374" s="24">
        <f t="shared" si="1255"/>
        <v>0</v>
      </c>
      <c r="J1374" s="24">
        <f t="shared" si="1255"/>
        <v>0</v>
      </c>
      <c r="K1374" s="24">
        <f t="shared" si="1255"/>
        <v>0</v>
      </c>
      <c r="L1374" s="42">
        <f t="shared" si="1241"/>
        <v>8801.4</v>
      </c>
      <c r="M1374" s="42">
        <f t="shared" si="1242"/>
        <v>7996.5</v>
      </c>
      <c r="N1374" s="42">
        <f t="shared" si="1243"/>
        <v>8008.1</v>
      </c>
      <c r="O1374" s="48">
        <f t="shared" si="1255"/>
        <v>0</v>
      </c>
      <c r="P1374" s="48">
        <f t="shared" si="1255"/>
        <v>0</v>
      </c>
      <c r="Q1374" s="48">
        <f t="shared" si="1255"/>
        <v>0</v>
      </c>
      <c r="R1374" s="45">
        <f t="shared" si="1195"/>
        <v>8801.4</v>
      </c>
      <c r="S1374" s="45">
        <f t="shared" si="1196"/>
        <v>7996.5</v>
      </c>
      <c r="T1374" s="45">
        <f t="shared" si="1197"/>
        <v>8008.1</v>
      </c>
      <c r="U1374" s="48">
        <f t="shared" si="1255"/>
        <v>0</v>
      </c>
    </row>
    <row r="1375" spans="1:21" x14ac:dyDescent="0.25">
      <c r="A1375" s="20" t="s">
        <v>60</v>
      </c>
      <c r="B1375" s="20">
        <v>240</v>
      </c>
      <c r="C1375" s="20" t="s">
        <v>44</v>
      </c>
      <c r="D1375" s="20" t="s">
        <v>12</v>
      </c>
      <c r="E1375" s="23" t="s">
        <v>760</v>
      </c>
      <c r="F1375" s="24">
        <v>8801.4</v>
      </c>
      <c r="G1375" s="24">
        <v>7996.5</v>
      </c>
      <c r="H1375" s="24">
        <v>8008.1</v>
      </c>
      <c r="I1375" s="24"/>
      <c r="J1375" s="24"/>
      <c r="K1375" s="24"/>
      <c r="L1375" s="42">
        <f t="shared" si="1241"/>
        <v>8801.4</v>
      </c>
      <c r="M1375" s="42">
        <f t="shared" si="1242"/>
        <v>7996.5</v>
      </c>
      <c r="N1375" s="42">
        <f t="shared" si="1243"/>
        <v>8008.1</v>
      </c>
      <c r="O1375" s="48"/>
      <c r="P1375" s="48"/>
      <c r="Q1375" s="48"/>
      <c r="R1375" s="45">
        <f t="shared" si="1195"/>
        <v>8801.4</v>
      </c>
      <c r="S1375" s="45">
        <f t="shared" si="1196"/>
        <v>7996.5</v>
      </c>
      <c r="T1375" s="45">
        <f t="shared" si="1197"/>
        <v>8008.1</v>
      </c>
      <c r="U1375" s="48"/>
    </row>
    <row r="1376" spans="1:21" ht="31.5" x14ac:dyDescent="0.25">
      <c r="A1376" s="20" t="s">
        <v>61</v>
      </c>
      <c r="B1376" s="20"/>
      <c r="C1376" s="20"/>
      <c r="D1376" s="20"/>
      <c r="E1376" s="23" t="s">
        <v>659</v>
      </c>
      <c r="F1376" s="24">
        <f>F1377</f>
        <v>231.7</v>
      </c>
      <c r="G1376" s="24">
        <f t="shared" ref="G1376:U1378" si="1256">G1377</f>
        <v>263</v>
      </c>
      <c r="H1376" s="24">
        <f t="shared" si="1256"/>
        <v>263</v>
      </c>
      <c r="I1376" s="24">
        <f t="shared" si="1256"/>
        <v>0</v>
      </c>
      <c r="J1376" s="24">
        <f t="shared" si="1256"/>
        <v>0</v>
      </c>
      <c r="K1376" s="24">
        <f t="shared" si="1256"/>
        <v>0</v>
      </c>
      <c r="L1376" s="42">
        <f t="shared" si="1241"/>
        <v>231.7</v>
      </c>
      <c r="M1376" s="42">
        <f t="shared" si="1242"/>
        <v>263</v>
      </c>
      <c r="N1376" s="42">
        <f t="shared" si="1243"/>
        <v>263</v>
      </c>
      <c r="O1376" s="48">
        <f t="shared" si="1256"/>
        <v>0</v>
      </c>
      <c r="P1376" s="48">
        <f t="shared" si="1256"/>
        <v>0</v>
      </c>
      <c r="Q1376" s="48">
        <f t="shared" si="1256"/>
        <v>0</v>
      </c>
      <c r="R1376" s="45">
        <f t="shared" si="1195"/>
        <v>231.7</v>
      </c>
      <c r="S1376" s="45">
        <f t="shared" si="1196"/>
        <v>263</v>
      </c>
      <c r="T1376" s="45">
        <f t="shared" si="1197"/>
        <v>263</v>
      </c>
      <c r="U1376" s="48">
        <f t="shared" si="1256"/>
        <v>0</v>
      </c>
    </row>
    <row r="1377" spans="1:21" ht="31.5" x14ac:dyDescent="0.25">
      <c r="A1377" s="20" t="s">
        <v>61</v>
      </c>
      <c r="B1377" s="20" t="s">
        <v>6</v>
      </c>
      <c r="C1377" s="20"/>
      <c r="D1377" s="20"/>
      <c r="E1377" s="23" t="s">
        <v>733</v>
      </c>
      <c r="F1377" s="24">
        <f>F1378</f>
        <v>231.7</v>
      </c>
      <c r="G1377" s="24">
        <f t="shared" si="1256"/>
        <v>263</v>
      </c>
      <c r="H1377" s="24">
        <f t="shared" si="1256"/>
        <v>263</v>
      </c>
      <c r="I1377" s="24">
        <f t="shared" si="1256"/>
        <v>0</v>
      </c>
      <c r="J1377" s="24">
        <f t="shared" si="1256"/>
        <v>0</v>
      </c>
      <c r="K1377" s="24">
        <f t="shared" si="1256"/>
        <v>0</v>
      </c>
      <c r="L1377" s="42">
        <f t="shared" si="1241"/>
        <v>231.7</v>
      </c>
      <c r="M1377" s="42">
        <f t="shared" si="1242"/>
        <v>263</v>
      </c>
      <c r="N1377" s="42">
        <f t="shared" si="1243"/>
        <v>263</v>
      </c>
      <c r="O1377" s="48">
        <f t="shared" si="1256"/>
        <v>0</v>
      </c>
      <c r="P1377" s="48">
        <f t="shared" si="1256"/>
        <v>0</v>
      </c>
      <c r="Q1377" s="48">
        <f t="shared" si="1256"/>
        <v>0</v>
      </c>
      <c r="R1377" s="45">
        <f t="shared" si="1195"/>
        <v>231.7</v>
      </c>
      <c r="S1377" s="45">
        <f t="shared" si="1196"/>
        <v>263</v>
      </c>
      <c r="T1377" s="45">
        <f t="shared" si="1197"/>
        <v>263</v>
      </c>
      <c r="U1377" s="48">
        <f t="shared" si="1256"/>
        <v>0</v>
      </c>
    </row>
    <row r="1378" spans="1:21" ht="47.25" x14ac:dyDescent="0.25">
      <c r="A1378" s="20" t="s">
        <v>61</v>
      </c>
      <c r="B1378" s="20" t="s">
        <v>167</v>
      </c>
      <c r="C1378" s="20"/>
      <c r="D1378" s="20"/>
      <c r="E1378" s="23" t="s">
        <v>734</v>
      </c>
      <c r="F1378" s="24">
        <f>F1379</f>
        <v>231.7</v>
      </c>
      <c r="G1378" s="24">
        <f t="shared" si="1256"/>
        <v>263</v>
      </c>
      <c r="H1378" s="24">
        <f t="shared" si="1256"/>
        <v>263</v>
      </c>
      <c r="I1378" s="24">
        <f t="shared" si="1256"/>
        <v>0</v>
      </c>
      <c r="J1378" s="24">
        <f t="shared" si="1256"/>
        <v>0</v>
      </c>
      <c r="K1378" s="24">
        <f t="shared" si="1256"/>
        <v>0</v>
      </c>
      <c r="L1378" s="42">
        <f t="shared" si="1241"/>
        <v>231.7</v>
      </c>
      <c r="M1378" s="42">
        <f t="shared" si="1242"/>
        <v>263</v>
      </c>
      <c r="N1378" s="42">
        <f t="shared" si="1243"/>
        <v>263</v>
      </c>
      <c r="O1378" s="48">
        <f t="shared" si="1256"/>
        <v>0</v>
      </c>
      <c r="P1378" s="48">
        <f t="shared" si="1256"/>
        <v>0</v>
      </c>
      <c r="Q1378" s="48">
        <f t="shared" si="1256"/>
        <v>0</v>
      </c>
      <c r="R1378" s="45">
        <f t="shared" si="1195"/>
        <v>231.7</v>
      </c>
      <c r="S1378" s="45">
        <f t="shared" si="1196"/>
        <v>263</v>
      </c>
      <c r="T1378" s="45">
        <f t="shared" si="1197"/>
        <v>263</v>
      </c>
      <c r="U1378" s="48">
        <f t="shared" si="1256"/>
        <v>0</v>
      </c>
    </row>
    <row r="1379" spans="1:21" x14ac:dyDescent="0.25">
      <c r="A1379" s="20" t="s">
        <v>61</v>
      </c>
      <c r="B1379" s="20">
        <v>240</v>
      </c>
      <c r="C1379" s="20" t="s">
        <v>44</v>
      </c>
      <c r="D1379" s="20" t="s">
        <v>12</v>
      </c>
      <c r="E1379" s="23" t="s">
        <v>760</v>
      </c>
      <c r="F1379" s="24">
        <v>231.7</v>
      </c>
      <c r="G1379" s="24">
        <v>263</v>
      </c>
      <c r="H1379" s="24">
        <v>263</v>
      </c>
      <c r="I1379" s="24"/>
      <c r="J1379" s="24"/>
      <c r="K1379" s="24"/>
      <c r="L1379" s="42">
        <f t="shared" si="1241"/>
        <v>231.7</v>
      </c>
      <c r="M1379" s="42">
        <f t="shared" si="1242"/>
        <v>263</v>
      </c>
      <c r="N1379" s="42">
        <f t="shared" si="1243"/>
        <v>263</v>
      </c>
      <c r="O1379" s="48"/>
      <c r="P1379" s="48"/>
      <c r="Q1379" s="48"/>
      <c r="R1379" s="45">
        <f t="shared" si="1195"/>
        <v>231.7</v>
      </c>
      <c r="S1379" s="45">
        <f t="shared" si="1196"/>
        <v>263</v>
      </c>
      <c r="T1379" s="45">
        <f t="shared" si="1197"/>
        <v>263</v>
      </c>
      <c r="U1379" s="48"/>
    </row>
    <row r="1380" spans="1:21" s="8" customFormat="1" ht="31.5" x14ac:dyDescent="0.25">
      <c r="A1380" s="1" t="s">
        <v>22</v>
      </c>
      <c r="B1380" s="1"/>
      <c r="C1380" s="1"/>
      <c r="D1380" s="1"/>
      <c r="E1380" s="2" t="s">
        <v>660</v>
      </c>
      <c r="F1380" s="3">
        <f>F1381+F1386+F1391+F1406+F1411+F1426+F1459+F1464</f>
        <v>1401061.2000000002</v>
      </c>
      <c r="G1380" s="3">
        <f t="shared" ref="G1380:K1380" si="1257">G1381+G1386+G1391+G1406+G1411+G1426+G1459+G1464</f>
        <v>1299983.0000000002</v>
      </c>
      <c r="H1380" s="3">
        <f t="shared" si="1257"/>
        <v>1277186.1000000001</v>
      </c>
      <c r="I1380" s="3">
        <f t="shared" si="1257"/>
        <v>-9920.4399999999987</v>
      </c>
      <c r="J1380" s="3">
        <f t="shared" si="1257"/>
        <v>0</v>
      </c>
      <c r="K1380" s="3">
        <f t="shared" si="1257"/>
        <v>0</v>
      </c>
      <c r="L1380" s="42">
        <f t="shared" si="1241"/>
        <v>1391140.7600000002</v>
      </c>
      <c r="M1380" s="42">
        <f t="shared" si="1242"/>
        <v>1299983.0000000002</v>
      </c>
      <c r="N1380" s="42">
        <f t="shared" si="1243"/>
        <v>1277186.1000000001</v>
      </c>
      <c r="O1380" s="50">
        <f t="shared" ref="O1380:P1380" si="1258">O1381+O1386+O1391+O1406+O1411+O1426+O1459+O1464</f>
        <v>41397.479999999996</v>
      </c>
      <c r="P1380" s="50">
        <f t="shared" si="1258"/>
        <v>9283.4239999999991</v>
      </c>
      <c r="Q1380" s="50">
        <f t="shared" ref="Q1380" si="1259">Q1381+Q1386+Q1391+Q1406+Q1411+Q1426+Q1459+Q1464</f>
        <v>11786.049999999992</v>
      </c>
      <c r="R1380" s="53">
        <f t="shared" ref="R1380:R1443" si="1260">L1380+O1380</f>
        <v>1432538.2400000002</v>
      </c>
      <c r="S1380" s="45">
        <f t="shared" ref="S1380:S1443" si="1261">M1380+P1380</f>
        <v>1309266.4240000001</v>
      </c>
      <c r="T1380" s="45">
        <f t="shared" ref="T1380:T1443" si="1262">N1380+Q1380</f>
        <v>1288972.1500000001</v>
      </c>
      <c r="U1380" s="50">
        <f t="shared" ref="U1380" si="1263">U1381+U1386+U1391+U1406+U1411+U1426+U1459+U1464</f>
        <v>0</v>
      </c>
    </row>
    <row r="1381" spans="1:21" s="28" customFormat="1" ht="78.75" x14ac:dyDescent="0.25">
      <c r="A1381" s="25" t="s">
        <v>355</v>
      </c>
      <c r="B1381" s="25"/>
      <c r="C1381" s="25"/>
      <c r="D1381" s="25"/>
      <c r="E1381" s="26" t="s">
        <v>661</v>
      </c>
      <c r="F1381" s="27">
        <f>F1382</f>
        <v>23955.4</v>
      </c>
      <c r="G1381" s="27">
        <f t="shared" ref="G1381:U1384" si="1264">G1382</f>
        <v>18565.099999999999</v>
      </c>
      <c r="H1381" s="27">
        <f t="shared" si="1264"/>
        <v>18592.900000000001</v>
      </c>
      <c r="I1381" s="27">
        <f t="shared" si="1264"/>
        <v>-300</v>
      </c>
      <c r="J1381" s="27">
        <f t="shared" si="1264"/>
        <v>-300</v>
      </c>
      <c r="K1381" s="27">
        <f t="shared" si="1264"/>
        <v>-300</v>
      </c>
      <c r="L1381" s="42">
        <f t="shared" si="1241"/>
        <v>23655.4</v>
      </c>
      <c r="M1381" s="42">
        <f t="shared" si="1242"/>
        <v>18265.099999999999</v>
      </c>
      <c r="N1381" s="42">
        <f t="shared" si="1243"/>
        <v>18292.900000000001</v>
      </c>
      <c r="O1381" s="49">
        <f t="shared" si="1264"/>
        <v>0</v>
      </c>
      <c r="P1381" s="49">
        <f t="shared" si="1264"/>
        <v>0</v>
      </c>
      <c r="Q1381" s="49">
        <f t="shared" si="1264"/>
        <v>0</v>
      </c>
      <c r="R1381" s="55">
        <f t="shared" si="1260"/>
        <v>23655.4</v>
      </c>
      <c r="S1381" s="45">
        <f t="shared" si="1261"/>
        <v>18265.099999999999</v>
      </c>
      <c r="T1381" s="45">
        <f t="shared" si="1262"/>
        <v>18292.900000000001</v>
      </c>
      <c r="U1381" s="49">
        <f t="shared" si="1264"/>
        <v>0</v>
      </c>
    </row>
    <row r="1382" spans="1:21" ht="78.75" x14ac:dyDescent="0.25">
      <c r="A1382" s="20" t="s">
        <v>335</v>
      </c>
      <c r="B1382" s="20"/>
      <c r="C1382" s="20"/>
      <c r="D1382" s="20"/>
      <c r="E1382" s="23" t="s">
        <v>662</v>
      </c>
      <c r="F1382" s="24">
        <f>F1383</f>
        <v>23955.4</v>
      </c>
      <c r="G1382" s="24">
        <f t="shared" si="1264"/>
        <v>18565.099999999999</v>
      </c>
      <c r="H1382" s="24">
        <f t="shared" si="1264"/>
        <v>18592.900000000001</v>
      </c>
      <c r="I1382" s="24">
        <f t="shared" si="1264"/>
        <v>-300</v>
      </c>
      <c r="J1382" s="24">
        <f t="shared" si="1264"/>
        <v>-300</v>
      </c>
      <c r="K1382" s="24">
        <f t="shared" si="1264"/>
        <v>-300</v>
      </c>
      <c r="L1382" s="42">
        <f t="shared" si="1241"/>
        <v>23655.4</v>
      </c>
      <c r="M1382" s="42">
        <f t="shared" si="1242"/>
        <v>18265.099999999999</v>
      </c>
      <c r="N1382" s="42">
        <f t="shared" si="1243"/>
        <v>18292.900000000001</v>
      </c>
      <c r="O1382" s="48">
        <f t="shared" si="1264"/>
        <v>0</v>
      </c>
      <c r="P1382" s="48">
        <f t="shared" si="1264"/>
        <v>0</v>
      </c>
      <c r="Q1382" s="48">
        <f t="shared" si="1264"/>
        <v>0</v>
      </c>
      <c r="R1382" s="45">
        <f t="shared" si="1260"/>
        <v>23655.4</v>
      </c>
      <c r="S1382" s="45">
        <f t="shared" si="1261"/>
        <v>18265.099999999999</v>
      </c>
      <c r="T1382" s="45">
        <f t="shared" si="1262"/>
        <v>18292.900000000001</v>
      </c>
      <c r="U1382" s="48">
        <f t="shared" si="1264"/>
        <v>0</v>
      </c>
    </row>
    <row r="1383" spans="1:21" ht="31.5" x14ac:dyDescent="0.25">
      <c r="A1383" s="20" t="s">
        <v>335</v>
      </c>
      <c r="B1383" s="20" t="s">
        <v>6</v>
      </c>
      <c r="C1383" s="20"/>
      <c r="D1383" s="20"/>
      <c r="E1383" s="23" t="s">
        <v>733</v>
      </c>
      <c r="F1383" s="24">
        <f>F1384</f>
        <v>23955.4</v>
      </c>
      <c r="G1383" s="24">
        <f t="shared" si="1264"/>
        <v>18565.099999999999</v>
      </c>
      <c r="H1383" s="24">
        <f t="shared" si="1264"/>
        <v>18592.900000000001</v>
      </c>
      <c r="I1383" s="24">
        <f t="shared" si="1264"/>
        <v>-300</v>
      </c>
      <c r="J1383" s="24">
        <f t="shared" si="1264"/>
        <v>-300</v>
      </c>
      <c r="K1383" s="24">
        <f t="shared" si="1264"/>
        <v>-300</v>
      </c>
      <c r="L1383" s="42">
        <f t="shared" si="1241"/>
        <v>23655.4</v>
      </c>
      <c r="M1383" s="42">
        <f t="shared" si="1242"/>
        <v>18265.099999999999</v>
      </c>
      <c r="N1383" s="42">
        <f t="shared" si="1243"/>
        <v>18292.900000000001</v>
      </c>
      <c r="O1383" s="48">
        <f t="shared" si="1264"/>
        <v>0</v>
      </c>
      <c r="P1383" s="48">
        <f t="shared" si="1264"/>
        <v>0</v>
      </c>
      <c r="Q1383" s="48">
        <f t="shared" si="1264"/>
        <v>0</v>
      </c>
      <c r="R1383" s="45">
        <f t="shared" si="1260"/>
        <v>23655.4</v>
      </c>
      <c r="S1383" s="45">
        <f t="shared" si="1261"/>
        <v>18265.099999999999</v>
      </c>
      <c r="T1383" s="45">
        <f t="shared" si="1262"/>
        <v>18292.900000000001</v>
      </c>
      <c r="U1383" s="48">
        <f t="shared" si="1264"/>
        <v>0</v>
      </c>
    </row>
    <row r="1384" spans="1:21" ht="47.25" x14ac:dyDescent="0.25">
      <c r="A1384" s="20" t="s">
        <v>335</v>
      </c>
      <c r="B1384" s="20" t="s">
        <v>167</v>
      </c>
      <c r="C1384" s="20"/>
      <c r="D1384" s="20"/>
      <c r="E1384" s="23" t="s">
        <v>734</v>
      </c>
      <c r="F1384" s="24">
        <f>F1385</f>
        <v>23955.4</v>
      </c>
      <c r="G1384" s="24">
        <f t="shared" si="1264"/>
        <v>18565.099999999999</v>
      </c>
      <c r="H1384" s="24">
        <f t="shared" si="1264"/>
        <v>18592.900000000001</v>
      </c>
      <c r="I1384" s="24">
        <f t="shared" si="1264"/>
        <v>-300</v>
      </c>
      <c r="J1384" s="24">
        <f t="shared" si="1264"/>
        <v>-300</v>
      </c>
      <c r="K1384" s="24">
        <f t="shared" si="1264"/>
        <v>-300</v>
      </c>
      <c r="L1384" s="42">
        <f t="shared" si="1241"/>
        <v>23655.4</v>
      </c>
      <c r="M1384" s="42">
        <f t="shared" si="1242"/>
        <v>18265.099999999999</v>
      </c>
      <c r="N1384" s="42">
        <f t="shared" si="1243"/>
        <v>18292.900000000001</v>
      </c>
      <c r="O1384" s="48">
        <f t="shared" si="1264"/>
        <v>0</v>
      </c>
      <c r="P1384" s="48">
        <f t="shared" si="1264"/>
        <v>0</v>
      </c>
      <c r="Q1384" s="48">
        <f t="shared" si="1264"/>
        <v>0</v>
      </c>
      <c r="R1384" s="45">
        <f t="shared" si="1260"/>
        <v>23655.4</v>
      </c>
      <c r="S1384" s="45">
        <f t="shared" si="1261"/>
        <v>18265.099999999999</v>
      </c>
      <c r="T1384" s="45">
        <f t="shared" si="1262"/>
        <v>18292.900000000001</v>
      </c>
      <c r="U1384" s="48">
        <f t="shared" si="1264"/>
        <v>0</v>
      </c>
    </row>
    <row r="1385" spans="1:21" x14ac:dyDescent="0.25">
      <c r="A1385" s="20" t="s">
        <v>335</v>
      </c>
      <c r="B1385" s="20">
        <v>240</v>
      </c>
      <c r="C1385" s="20" t="s">
        <v>10</v>
      </c>
      <c r="D1385" s="20" t="s">
        <v>11</v>
      </c>
      <c r="E1385" s="23" t="s">
        <v>757</v>
      </c>
      <c r="F1385" s="24">
        <v>23955.4</v>
      </c>
      <c r="G1385" s="24">
        <v>18565.099999999999</v>
      </c>
      <c r="H1385" s="24">
        <v>18592.900000000001</v>
      </c>
      <c r="I1385" s="24">
        <v>-300</v>
      </c>
      <c r="J1385" s="24">
        <v>-300</v>
      </c>
      <c r="K1385" s="24">
        <v>-300</v>
      </c>
      <c r="L1385" s="42">
        <f t="shared" si="1241"/>
        <v>23655.4</v>
      </c>
      <c r="M1385" s="42">
        <f t="shared" si="1242"/>
        <v>18265.099999999999</v>
      </c>
      <c r="N1385" s="42">
        <f t="shared" si="1243"/>
        <v>18292.900000000001</v>
      </c>
      <c r="O1385" s="48"/>
      <c r="P1385" s="48"/>
      <c r="Q1385" s="48"/>
      <c r="R1385" s="45">
        <f t="shared" si="1260"/>
        <v>23655.4</v>
      </c>
      <c r="S1385" s="45">
        <f t="shared" si="1261"/>
        <v>18265.099999999999</v>
      </c>
      <c r="T1385" s="45">
        <f t="shared" si="1262"/>
        <v>18292.900000000001</v>
      </c>
      <c r="U1385" s="48"/>
    </row>
    <row r="1386" spans="1:21" s="28" customFormat="1" ht="63" x14ac:dyDescent="0.25">
      <c r="A1386" s="25" t="s">
        <v>356</v>
      </c>
      <c r="B1386" s="25"/>
      <c r="C1386" s="25"/>
      <c r="D1386" s="25"/>
      <c r="E1386" s="26" t="s">
        <v>663</v>
      </c>
      <c r="F1386" s="27">
        <f>F1387</f>
        <v>4540.5</v>
      </c>
      <c r="G1386" s="27">
        <f t="shared" ref="G1386:U1389" si="1265">G1387</f>
        <v>3539.7</v>
      </c>
      <c r="H1386" s="27">
        <f t="shared" si="1265"/>
        <v>3513.4</v>
      </c>
      <c r="I1386" s="27">
        <f t="shared" si="1265"/>
        <v>0</v>
      </c>
      <c r="J1386" s="27">
        <f t="shared" si="1265"/>
        <v>0</v>
      </c>
      <c r="K1386" s="27">
        <f t="shared" si="1265"/>
        <v>0</v>
      </c>
      <c r="L1386" s="42">
        <f t="shared" si="1241"/>
        <v>4540.5</v>
      </c>
      <c r="M1386" s="42">
        <f t="shared" si="1242"/>
        <v>3539.7</v>
      </c>
      <c r="N1386" s="42">
        <f t="shared" si="1243"/>
        <v>3513.4</v>
      </c>
      <c r="O1386" s="49">
        <f t="shared" si="1265"/>
        <v>0</v>
      </c>
      <c r="P1386" s="49">
        <f t="shared" si="1265"/>
        <v>0</v>
      </c>
      <c r="Q1386" s="49">
        <f t="shared" si="1265"/>
        <v>0</v>
      </c>
      <c r="R1386" s="55">
        <f t="shared" si="1260"/>
        <v>4540.5</v>
      </c>
      <c r="S1386" s="45">
        <f t="shared" si="1261"/>
        <v>3539.7</v>
      </c>
      <c r="T1386" s="45">
        <f t="shared" si="1262"/>
        <v>3513.4</v>
      </c>
      <c r="U1386" s="49">
        <f t="shared" si="1265"/>
        <v>0</v>
      </c>
    </row>
    <row r="1387" spans="1:21" ht="47.25" x14ac:dyDescent="0.25">
      <c r="A1387" s="20" t="s">
        <v>336</v>
      </c>
      <c r="B1387" s="20"/>
      <c r="C1387" s="20"/>
      <c r="D1387" s="20"/>
      <c r="E1387" s="23" t="s">
        <v>664</v>
      </c>
      <c r="F1387" s="24">
        <f>F1388</f>
        <v>4540.5</v>
      </c>
      <c r="G1387" s="24">
        <f t="shared" si="1265"/>
        <v>3539.7</v>
      </c>
      <c r="H1387" s="24">
        <f t="shared" si="1265"/>
        <v>3513.4</v>
      </c>
      <c r="I1387" s="24">
        <f t="shared" si="1265"/>
        <v>0</v>
      </c>
      <c r="J1387" s="24">
        <f t="shared" si="1265"/>
        <v>0</v>
      </c>
      <c r="K1387" s="24">
        <f t="shared" si="1265"/>
        <v>0</v>
      </c>
      <c r="L1387" s="42">
        <f t="shared" si="1241"/>
        <v>4540.5</v>
      </c>
      <c r="M1387" s="42">
        <f t="shared" si="1242"/>
        <v>3539.7</v>
      </c>
      <c r="N1387" s="42">
        <f t="shared" si="1243"/>
        <v>3513.4</v>
      </c>
      <c r="O1387" s="48">
        <f t="shared" si="1265"/>
        <v>0</v>
      </c>
      <c r="P1387" s="48">
        <f t="shared" si="1265"/>
        <v>0</v>
      </c>
      <c r="Q1387" s="48">
        <f t="shared" si="1265"/>
        <v>0</v>
      </c>
      <c r="R1387" s="45">
        <f t="shared" si="1260"/>
        <v>4540.5</v>
      </c>
      <c r="S1387" s="45">
        <f t="shared" si="1261"/>
        <v>3539.7</v>
      </c>
      <c r="T1387" s="45">
        <f t="shared" si="1262"/>
        <v>3513.4</v>
      </c>
      <c r="U1387" s="48">
        <f t="shared" si="1265"/>
        <v>0</v>
      </c>
    </row>
    <row r="1388" spans="1:21" ht="31.5" x14ac:dyDescent="0.25">
      <c r="A1388" s="20" t="s">
        <v>336</v>
      </c>
      <c r="B1388" s="20" t="s">
        <v>6</v>
      </c>
      <c r="C1388" s="20"/>
      <c r="D1388" s="20"/>
      <c r="E1388" s="23" t="s">
        <v>733</v>
      </c>
      <c r="F1388" s="24">
        <f>F1389</f>
        <v>4540.5</v>
      </c>
      <c r="G1388" s="24">
        <f t="shared" si="1265"/>
        <v>3539.7</v>
      </c>
      <c r="H1388" s="24">
        <f t="shared" si="1265"/>
        <v>3513.4</v>
      </c>
      <c r="I1388" s="24">
        <f t="shared" si="1265"/>
        <v>0</v>
      </c>
      <c r="J1388" s="24">
        <f t="shared" si="1265"/>
        <v>0</v>
      </c>
      <c r="K1388" s="24">
        <f t="shared" si="1265"/>
        <v>0</v>
      </c>
      <c r="L1388" s="42">
        <f t="shared" si="1241"/>
        <v>4540.5</v>
      </c>
      <c r="M1388" s="42">
        <f t="shared" si="1242"/>
        <v>3539.7</v>
      </c>
      <c r="N1388" s="42">
        <f t="shared" si="1243"/>
        <v>3513.4</v>
      </c>
      <c r="O1388" s="48">
        <f t="shared" si="1265"/>
        <v>0</v>
      </c>
      <c r="P1388" s="48">
        <f t="shared" si="1265"/>
        <v>0</v>
      </c>
      <c r="Q1388" s="48">
        <f t="shared" si="1265"/>
        <v>0</v>
      </c>
      <c r="R1388" s="45">
        <f t="shared" si="1260"/>
        <v>4540.5</v>
      </c>
      <c r="S1388" s="45">
        <f t="shared" si="1261"/>
        <v>3539.7</v>
      </c>
      <c r="T1388" s="45">
        <f t="shared" si="1262"/>
        <v>3513.4</v>
      </c>
      <c r="U1388" s="48">
        <f t="shared" si="1265"/>
        <v>0</v>
      </c>
    </row>
    <row r="1389" spans="1:21" ht="47.25" x14ac:dyDescent="0.25">
      <c r="A1389" s="20" t="s">
        <v>336</v>
      </c>
      <c r="B1389" s="20" t="s">
        <v>167</v>
      </c>
      <c r="C1389" s="20"/>
      <c r="D1389" s="20"/>
      <c r="E1389" s="23" t="s">
        <v>734</v>
      </c>
      <c r="F1389" s="24">
        <f>F1390</f>
        <v>4540.5</v>
      </c>
      <c r="G1389" s="24">
        <f t="shared" si="1265"/>
        <v>3539.7</v>
      </c>
      <c r="H1389" s="24">
        <f t="shared" si="1265"/>
        <v>3513.4</v>
      </c>
      <c r="I1389" s="24">
        <f t="shared" si="1265"/>
        <v>0</v>
      </c>
      <c r="J1389" s="24">
        <f t="shared" si="1265"/>
        <v>0</v>
      </c>
      <c r="K1389" s="24">
        <f t="shared" si="1265"/>
        <v>0</v>
      </c>
      <c r="L1389" s="42">
        <f t="shared" si="1241"/>
        <v>4540.5</v>
      </c>
      <c r="M1389" s="42">
        <f t="shared" si="1242"/>
        <v>3539.7</v>
      </c>
      <c r="N1389" s="42">
        <f t="shared" si="1243"/>
        <v>3513.4</v>
      </c>
      <c r="O1389" s="48">
        <f t="shared" si="1265"/>
        <v>0</v>
      </c>
      <c r="P1389" s="48">
        <f t="shared" si="1265"/>
        <v>0</v>
      </c>
      <c r="Q1389" s="48">
        <f t="shared" si="1265"/>
        <v>0</v>
      </c>
      <c r="R1389" s="45">
        <f t="shared" si="1260"/>
        <v>4540.5</v>
      </c>
      <c r="S1389" s="45">
        <f t="shared" si="1261"/>
        <v>3539.7</v>
      </c>
      <c r="T1389" s="45">
        <f t="shared" si="1262"/>
        <v>3513.4</v>
      </c>
      <c r="U1389" s="48">
        <f t="shared" si="1265"/>
        <v>0</v>
      </c>
    </row>
    <row r="1390" spans="1:21" x14ac:dyDescent="0.25">
      <c r="A1390" s="20" t="s">
        <v>336</v>
      </c>
      <c r="B1390" s="20">
        <v>240</v>
      </c>
      <c r="C1390" s="20" t="s">
        <v>10</v>
      </c>
      <c r="D1390" s="20" t="s">
        <v>11</v>
      </c>
      <c r="E1390" s="23" t="s">
        <v>757</v>
      </c>
      <c r="F1390" s="24">
        <v>4540.5</v>
      </c>
      <c r="G1390" s="24">
        <v>3539.7</v>
      </c>
      <c r="H1390" s="24">
        <v>3513.4</v>
      </c>
      <c r="I1390" s="24"/>
      <c r="J1390" s="24"/>
      <c r="K1390" s="24"/>
      <c r="L1390" s="42">
        <f t="shared" si="1241"/>
        <v>4540.5</v>
      </c>
      <c r="M1390" s="42">
        <f t="shared" si="1242"/>
        <v>3539.7</v>
      </c>
      <c r="N1390" s="42">
        <f t="shared" si="1243"/>
        <v>3513.4</v>
      </c>
      <c r="O1390" s="48"/>
      <c r="P1390" s="48"/>
      <c r="Q1390" s="48"/>
      <c r="R1390" s="45">
        <f t="shared" si="1260"/>
        <v>4540.5</v>
      </c>
      <c r="S1390" s="45">
        <f t="shared" si="1261"/>
        <v>3539.7</v>
      </c>
      <c r="T1390" s="45">
        <f t="shared" si="1262"/>
        <v>3513.4</v>
      </c>
      <c r="U1390" s="48"/>
    </row>
    <row r="1391" spans="1:21" s="28" customFormat="1" ht="78.75" x14ac:dyDescent="0.25">
      <c r="A1391" s="25" t="s">
        <v>357</v>
      </c>
      <c r="B1391" s="25"/>
      <c r="C1391" s="25"/>
      <c r="D1391" s="25"/>
      <c r="E1391" s="26" t="s">
        <v>665</v>
      </c>
      <c r="F1391" s="27">
        <f>F1392+F1402</f>
        <v>182469.5</v>
      </c>
      <c r="G1391" s="27">
        <f t="shared" ref="G1391:K1391" si="1266">G1392+G1402</f>
        <v>154069.79999999999</v>
      </c>
      <c r="H1391" s="27">
        <f t="shared" si="1266"/>
        <v>141692</v>
      </c>
      <c r="I1391" s="27">
        <f t="shared" si="1266"/>
        <v>0</v>
      </c>
      <c r="J1391" s="27">
        <f t="shared" si="1266"/>
        <v>0</v>
      </c>
      <c r="K1391" s="27">
        <f t="shared" si="1266"/>
        <v>0</v>
      </c>
      <c r="L1391" s="42">
        <f t="shared" si="1241"/>
        <v>182469.5</v>
      </c>
      <c r="M1391" s="42">
        <f t="shared" si="1242"/>
        <v>154069.79999999999</v>
      </c>
      <c r="N1391" s="42">
        <f t="shared" si="1243"/>
        <v>141692</v>
      </c>
      <c r="O1391" s="49">
        <f t="shared" ref="O1391:P1391" si="1267">O1392+O1402</f>
        <v>0</v>
      </c>
      <c r="P1391" s="49">
        <f t="shared" si="1267"/>
        <v>0</v>
      </c>
      <c r="Q1391" s="49">
        <f t="shared" ref="Q1391" si="1268">Q1392+Q1402</f>
        <v>0</v>
      </c>
      <c r="R1391" s="55">
        <f t="shared" si="1260"/>
        <v>182469.5</v>
      </c>
      <c r="S1391" s="45">
        <f t="shared" si="1261"/>
        <v>154069.79999999999</v>
      </c>
      <c r="T1391" s="45">
        <f t="shared" si="1262"/>
        <v>141692</v>
      </c>
      <c r="U1391" s="49">
        <f t="shared" ref="U1391" si="1269">U1392+U1402</f>
        <v>0</v>
      </c>
    </row>
    <row r="1392" spans="1:21" ht="78.75" x14ac:dyDescent="0.25">
      <c r="A1392" s="20" t="s">
        <v>338</v>
      </c>
      <c r="B1392" s="20"/>
      <c r="C1392" s="20"/>
      <c r="D1392" s="20"/>
      <c r="E1392" s="23" t="s">
        <v>434</v>
      </c>
      <c r="F1392" s="24">
        <f>F1393+F1396+F1399</f>
        <v>142479.6</v>
      </c>
      <c r="G1392" s="24">
        <f t="shared" ref="G1392:K1392" si="1270">G1393+G1396+G1399</f>
        <v>127348.3</v>
      </c>
      <c r="H1392" s="24">
        <f t="shared" si="1270"/>
        <v>129874.90000000001</v>
      </c>
      <c r="I1392" s="24">
        <f t="shared" si="1270"/>
        <v>0</v>
      </c>
      <c r="J1392" s="24">
        <f t="shared" si="1270"/>
        <v>0</v>
      </c>
      <c r="K1392" s="24">
        <f t="shared" si="1270"/>
        <v>0</v>
      </c>
      <c r="L1392" s="42">
        <f t="shared" si="1241"/>
        <v>142479.6</v>
      </c>
      <c r="M1392" s="42">
        <f t="shared" si="1242"/>
        <v>127348.3</v>
      </c>
      <c r="N1392" s="42">
        <f t="shared" si="1243"/>
        <v>129874.90000000001</v>
      </c>
      <c r="O1392" s="48">
        <f t="shared" ref="O1392:P1392" si="1271">O1393+O1396+O1399</f>
        <v>0</v>
      </c>
      <c r="P1392" s="48">
        <f t="shared" si="1271"/>
        <v>0</v>
      </c>
      <c r="Q1392" s="48">
        <f t="shared" ref="Q1392" si="1272">Q1393+Q1396+Q1399</f>
        <v>0</v>
      </c>
      <c r="R1392" s="45">
        <f t="shared" si="1260"/>
        <v>142479.6</v>
      </c>
      <c r="S1392" s="45">
        <f t="shared" si="1261"/>
        <v>127348.3</v>
      </c>
      <c r="T1392" s="45">
        <f t="shared" si="1262"/>
        <v>129874.90000000001</v>
      </c>
      <c r="U1392" s="48">
        <f t="shared" ref="U1392" si="1273">U1393+U1396+U1399</f>
        <v>0</v>
      </c>
    </row>
    <row r="1393" spans="1:21" ht="94.5" x14ac:dyDescent="0.25">
      <c r="A1393" s="20" t="s">
        <v>338</v>
      </c>
      <c r="B1393" s="20" t="s">
        <v>13</v>
      </c>
      <c r="C1393" s="20"/>
      <c r="D1393" s="20"/>
      <c r="E1393" s="23" t="s">
        <v>730</v>
      </c>
      <c r="F1393" s="24">
        <f>F1394</f>
        <v>38840.699999999997</v>
      </c>
      <c r="G1393" s="24">
        <f t="shared" ref="G1393:U1394" si="1274">G1394</f>
        <v>38840.699999999997</v>
      </c>
      <c r="H1393" s="24">
        <f t="shared" si="1274"/>
        <v>38840.699999999997</v>
      </c>
      <c r="I1393" s="24">
        <f t="shared" si="1274"/>
        <v>0</v>
      </c>
      <c r="J1393" s="24">
        <f t="shared" si="1274"/>
        <v>0</v>
      </c>
      <c r="K1393" s="24">
        <f t="shared" si="1274"/>
        <v>0</v>
      </c>
      <c r="L1393" s="42">
        <f t="shared" si="1241"/>
        <v>38840.699999999997</v>
      </c>
      <c r="M1393" s="42">
        <f t="shared" si="1242"/>
        <v>38840.699999999997</v>
      </c>
      <c r="N1393" s="42">
        <f t="shared" si="1243"/>
        <v>38840.699999999997</v>
      </c>
      <c r="O1393" s="48">
        <f t="shared" si="1274"/>
        <v>0</v>
      </c>
      <c r="P1393" s="48">
        <f t="shared" si="1274"/>
        <v>0</v>
      </c>
      <c r="Q1393" s="48">
        <f t="shared" si="1274"/>
        <v>0</v>
      </c>
      <c r="R1393" s="45">
        <f t="shared" si="1260"/>
        <v>38840.699999999997</v>
      </c>
      <c r="S1393" s="45">
        <f t="shared" si="1261"/>
        <v>38840.699999999997</v>
      </c>
      <c r="T1393" s="45">
        <f t="shared" si="1262"/>
        <v>38840.699999999997</v>
      </c>
      <c r="U1393" s="48">
        <f t="shared" si="1274"/>
        <v>0</v>
      </c>
    </row>
    <row r="1394" spans="1:21" ht="31.5" x14ac:dyDescent="0.25">
      <c r="A1394" s="20" t="s">
        <v>338</v>
      </c>
      <c r="B1394" s="20" t="s">
        <v>422</v>
      </c>
      <c r="C1394" s="20"/>
      <c r="D1394" s="20"/>
      <c r="E1394" s="23" t="s">
        <v>731</v>
      </c>
      <c r="F1394" s="24">
        <f>F1395</f>
        <v>38840.699999999997</v>
      </c>
      <c r="G1394" s="24">
        <f t="shared" si="1274"/>
        <v>38840.699999999997</v>
      </c>
      <c r="H1394" s="24">
        <f t="shared" si="1274"/>
        <v>38840.699999999997</v>
      </c>
      <c r="I1394" s="24">
        <f t="shared" si="1274"/>
        <v>0</v>
      </c>
      <c r="J1394" s="24">
        <f t="shared" si="1274"/>
        <v>0</v>
      </c>
      <c r="K1394" s="24">
        <f t="shared" si="1274"/>
        <v>0</v>
      </c>
      <c r="L1394" s="42">
        <f t="shared" si="1241"/>
        <v>38840.699999999997</v>
      </c>
      <c r="M1394" s="42">
        <f t="shared" si="1242"/>
        <v>38840.699999999997</v>
      </c>
      <c r="N1394" s="42">
        <f t="shared" si="1243"/>
        <v>38840.699999999997</v>
      </c>
      <c r="O1394" s="48">
        <f t="shared" si="1274"/>
        <v>0</v>
      </c>
      <c r="P1394" s="48">
        <f t="shared" si="1274"/>
        <v>0</v>
      </c>
      <c r="Q1394" s="48">
        <f t="shared" si="1274"/>
        <v>0</v>
      </c>
      <c r="R1394" s="45">
        <f t="shared" si="1260"/>
        <v>38840.699999999997</v>
      </c>
      <c r="S1394" s="45">
        <f t="shared" si="1261"/>
        <v>38840.699999999997</v>
      </c>
      <c r="T1394" s="45">
        <f t="shared" si="1262"/>
        <v>38840.699999999997</v>
      </c>
      <c r="U1394" s="48">
        <f t="shared" si="1274"/>
        <v>0</v>
      </c>
    </row>
    <row r="1395" spans="1:21" x14ac:dyDescent="0.25">
      <c r="A1395" s="20" t="s">
        <v>338</v>
      </c>
      <c r="B1395" s="20">
        <v>110</v>
      </c>
      <c r="C1395" s="20" t="s">
        <v>10</v>
      </c>
      <c r="D1395" s="20" t="s">
        <v>11</v>
      </c>
      <c r="E1395" s="23" t="s">
        <v>757</v>
      </c>
      <c r="F1395" s="24">
        <v>38840.699999999997</v>
      </c>
      <c r="G1395" s="24">
        <v>38840.699999999997</v>
      </c>
      <c r="H1395" s="24">
        <v>38840.699999999997</v>
      </c>
      <c r="I1395" s="24"/>
      <c r="J1395" s="24"/>
      <c r="K1395" s="24"/>
      <c r="L1395" s="42">
        <f t="shared" si="1241"/>
        <v>38840.699999999997</v>
      </c>
      <c r="M1395" s="42">
        <f t="shared" si="1242"/>
        <v>38840.699999999997</v>
      </c>
      <c r="N1395" s="42">
        <f t="shared" si="1243"/>
        <v>38840.699999999997</v>
      </c>
      <c r="O1395" s="48"/>
      <c r="P1395" s="48"/>
      <c r="Q1395" s="48"/>
      <c r="R1395" s="45">
        <f t="shared" si="1260"/>
        <v>38840.699999999997</v>
      </c>
      <c r="S1395" s="45">
        <f t="shared" si="1261"/>
        <v>38840.699999999997</v>
      </c>
      <c r="T1395" s="45">
        <f t="shared" si="1262"/>
        <v>38840.699999999997</v>
      </c>
      <c r="U1395" s="48"/>
    </row>
    <row r="1396" spans="1:21" ht="31.5" x14ac:dyDescent="0.25">
      <c r="A1396" s="20" t="s">
        <v>338</v>
      </c>
      <c r="B1396" s="20" t="s">
        <v>6</v>
      </c>
      <c r="C1396" s="20"/>
      <c r="D1396" s="20"/>
      <c r="E1396" s="23" t="s">
        <v>733</v>
      </c>
      <c r="F1396" s="24">
        <f>F1397</f>
        <v>95386.8</v>
      </c>
      <c r="G1396" s="24">
        <f t="shared" ref="G1396:U1397" si="1275">G1397</f>
        <v>80660.100000000006</v>
      </c>
      <c r="H1396" s="24">
        <f t="shared" si="1275"/>
        <v>83340.100000000006</v>
      </c>
      <c r="I1396" s="24">
        <f t="shared" si="1275"/>
        <v>0</v>
      </c>
      <c r="J1396" s="24">
        <f t="shared" si="1275"/>
        <v>0</v>
      </c>
      <c r="K1396" s="24">
        <f t="shared" si="1275"/>
        <v>0</v>
      </c>
      <c r="L1396" s="42">
        <f t="shared" si="1241"/>
        <v>95386.8</v>
      </c>
      <c r="M1396" s="42">
        <f t="shared" si="1242"/>
        <v>80660.100000000006</v>
      </c>
      <c r="N1396" s="42">
        <f t="shared" si="1243"/>
        <v>83340.100000000006</v>
      </c>
      <c r="O1396" s="48">
        <f t="shared" si="1275"/>
        <v>0</v>
      </c>
      <c r="P1396" s="48">
        <f t="shared" si="1275"/>
        <v>0</v>
      </c>
      <c r="Q1396" s="48">
        <f t="shared" si="1275"/>
        <v>0</v>
      </c>
      <c r="R1396" s="45">
        <f t="shared" si="1260"/>
        <v>95386.8</v>
      </c>
      <c r="S1396" s="45">
        <f t="shared" si="1261"/>
        <v>80660.100000000006</v>
      </c>
      <c r="T1396" s="45">
        <f t="shared" si="1262"/>
        <v>83340.100000000006</v>
      </c>
      <c r="U1396" s="48">
        <f t="shared" si="1275"/>
        <v>0</v>
      </c>
    </row>
    <row r="1397" spans="1:21" ht="47.25" x14ac:dyDescent="0.25">
      <c r="A1397" s="20" t="s">
        <v>338</v>
      </c>
      <c r="B1397" s="20" t="s">
        <v>167</v>
      </c>
      <c r="C1397" s="20"/>
      <c r="D1397" s="20"/>
      <c r="E1397" s="23" t="s">
        <v>734</v>
      </c>
      <c r="F1397" s="24">
        <f>F1398</f>
        <v>95386.8</v>
      </c>
      <c r="G1397" s="24">
        <f t="shared" si="1275"/>
        <v>80660.100000000006</v>
      </c>
      <c r="H1397" s="24">
        <f t="shared" si="1275"/>
        <v>83340.100000000006</v>
      </c>
      <c r="I1397" s="24">
        <f t="shared" si="1275"/>
        <v>0</v>
      </c>
      <c r="J1397" s="24">
        <f t="shared" si="1275"/>
        <v>0</v>
      </c>
      <c r="K1397" s="24">
        <f t="shared" si="1275"/>
        <v>0</v>
      </c>
      <c r="L1397" s="42">
        <f t="shared" si="1241"/>
        <v>95386.8</v>
      </c>
      <c r="M1397" s="42">
        <f t="shared" si="1242"/>
        <v>80660.100000000006</v>
      </c>
      <c r="N1397" s="42">
        <f t="shared" si="1243"/>
        <v>83340.100000000006</v>
      </c>
      <c r="O1397" s="48">
        <f t="shared" si="1275"/>
        <v>0</v>
      </c>
      <c r="P1397" s="48">
        <f t="shared" si="1275"/>
        <v>0</v>
      </c>
      <c r="Q1397" s="48">
        <f t="shared" si="1275"/>
        <v>0</v>
      </c>
      <c r="R1397" s="45">
        <f t="shared" si="1260"/>
        <v>95386.8</v>
      </c>
      <c r="S1397" s="45">
        <f t="shared" si="1261"/>
        <v>80660.100000000006</v>
      </c>
      <c r="T1397" s="45">
        <f t="shared" si="1262"/>
        <v>83340.100000000006</v>
      </c>
      <c r="U1397" s="48">
        <f t="shared" si="1275"/>
        <v>0</v>
      </c>
    </row>
    <row r="1398" spans="1:21" x14ac:dyDescent="0.25">
      <c r="A1398" s="20" t="s">
        <v>338</v>
      </c>
      <c r="B1398" s="20">
        <v>240</v>
      </c>
      <c r="C1398" s="20" t="s">
        <v>10</v>
      </c>
      <c r="D1398" s="20" t="s">
        <v>11</v>
      </c>
      <c r="E1398" s="23" t="s">
        <v>757</v>
      </c>
      <c r="F1398" s="24">
        <v>95386.8</v>
      </c>
      <c r="G1398" s="24">
        <v>80660.100000000006</v>
      </c>
      <c r="H1398" s="24">
        <v>83340.100000000006</v>
      </c>
      <c r="I1398" s="24"/>
      <c r="J1398" s="24"/>
      <c r="K1398" s="24"/>
      <c r="L1398" s="42">
        <f t="shared" si="1241"/>
        <v>95386.8</v>
      </c>
      <c r="M1398" s="42">
        <f t="shared" si="1242"/>
        <v>80660.100000000006</v>
      </c>
      <c r="N1398" s="42">
        <f t="shared" si="1243"/>
        <v>83340.100000000006</v>
      </c>
      <c r="O1398" s="48"/>
      <c r="P1398" s="48"/>
      <c r="Q1398" s="48"/>
      <c r="R1398" s="45">
        <f t="shared" si="1260"/>
        <v>95386.8</v>
      </c>
      <c r="S1398" s="45">
        <f t="shared" si="1261"/>
        <v>80660.100000000006</v>
      </c>
      <c r="T1398" s="45">
        <f t="shared" si="1262"/>
        <v>83340.100000000006</v>
      </c>
      <c r="U1398" s="48"/>
    </row>
    <row r="1399" spans="1:21" x14ac:dyDescent="0.25">
      <c r="A1399" s="20" t="s">
        <v>338</v>
      </c>
      <c r="B1399" s="20" t="s">
        <v>7</v>
      </c>
      <c r="C1399" s="20"/>
      <c r="D1399" s="20"/>
      <c r="E1399" s="23" t="s">
        <v>746</v>
      </c>
      <c r="F1399" s="24">
        <f>F1400</f>
        <v>8252.1</v>
      </c>
      <c r="G1399" s="24">
        <f t="shared" ref="G1399:U1400" si="1276">G1400</f>
        <v>7847.5</v>
      </c>
      <c r="H1399" s="24">
        <f t="shared" si="1276"/>
        <v>7694.1</v>
      </c>
      <c r="I1399" s="24">
        <f t="shared" si="1276"/>
        <v>0</v>
      </c>
      <c r="J1399" s="24">
        <f t="shared" si="1276"/>
        <v>0</v>
      </c>
      <c r="K1399" s="24">
        <f t="shared" si="1276"/>
        <v>0</v>
      </c>
      <c r="L1399" s="42">
        <f t="shared" si="1241"/>
        <v>8252.1</v>
      </c>
      <c r="M1399" s="42">
        <f t="shared" si="1242"/>
        <v>7847.5</v>
      </c>
      <c r="N1399" s="42">
        <f t="shared" si="1243"/>
        <v>7694.1</v>
      </c>
      <c r="O1399" s="48">
        <f t="shared" si="1276"/>
        <v>0</v>
      </c>
      <c r="P1399" s="48">
        <f t="shared" si="1276"/>
        <v>0</v>
      </c>
      <c r="Q1399" s="48">
        <f t="shared" si="1276"/>
        <v>0</v>
      </c>
      <c r="R1399" s="45">
        <f t="shared" si="1260"/>
        <v>8252.1</v>
      </c>
      <c r="S1399" s="45">
        <f t="shared" si="1261"/>
        <v>7847.5</v>
      </c>
      <c r="T1399" s="45">
        <f t="shared" si="1262"/>
        <v>7694.1</v>
      </c>
      <c r="U1399" s="48">
        <f t="shared" si="1276"/>
        <v>0</v>
      </c>
    </row>
    <row r="1400" spans="1:21" x14ac:dyDescent="0.25">
      <c r="A1400" s="20" t="s">
        <v>338</v>
      </c>
      <c r="B1400" s="20" t="s">
        <v>215</v>
      </c>
      <c r="C1400" s="20"/>
      <c r="D1400" s="20"/>
      <c r="E1400" s="23" t="s">
        <v>749</v>
      </c>
      <c r="F1400" s="24">
        <f>F1401</f>
        <v>8252.1</v>
      </c>
      <c r="G1400" s="24">
        <f t="shared" si="1276"/>
        <v>7847.5</v>
      </c>
      <c r="H1400" s="24">
        <f t="shared" si="1276"/>
        <v>7694.1</v>
      </c>
      <c r="I1400" s="24">
        <f t="shared" si="1276"/>
        <v>0</v>
      </c>
      <c r="J1400" s="24">
        <f t="shared" si="1276"/>
        <v>0</v>
      </c>
      <c r="K1400" s="24">
        <f t="shared" si="1276"/>
        <v>0</v>
      </c>
      <c r="L1400" s="42">
        <f t="shared" si="1241"/>
        <v>8252.1</v>
      </c>
      <c r="M1400" s="42">
        <f t="shared" si="1242"/>
        <v>7847.5</v>
      </c>
      <c r="N1400" s="42">
        <f t="shared" si="1243"/>
        <v>7694.1</v>
      </c>
      <c r="O1400" s="48">
        <f t="shared" si="1276"/>
        <v>0</v>
      </c>
      <c r="P1400" s="48">
        <f t="shared" si="1276"/>
        <v>0</v>
      </c>
      <c r="Q1400" s="48">
        <f t="shared" si="1276"/>
        <v>0</v>
      </c>
      <c r="R1400" s="45">
        <f t="shared" si="1260"/>
        <v>8252.1</v>
      </c>
      <c r="S1400" s="45">
        <f t="shared" si="1261"/>
        <v>7847.5</v>
      </c>
      <c r="T1400" s="45">
        <f t="shared" si="1262"/>
        <v>7694.1</v>
      </c>
      <c r="U1400" s="48">
        <f t="shared" si="1276"/>
        <v>0</v>
      </c>
    </row>
    <row r="1401" spans="1:21" x14ac:dyDescent="0.25">
      <c r="A1401" s="20" t="s">
        <v>338</v>
      </c>
      <c r="B1401" s="20">
        <v>850</v>
      </c>
      <c r="C1401" s="20" t="s">
        <v>10</v>
      </c>
      <c r="D1401" s="20" t="s">
        <v>11</v>
      </c>
      <c r="E1401" s="23" t="s">
        <v>757</v>
      </c>
      <c r="F1401" s="24">
        <v>8252.1</v>
      </c>
      <c r="G1401" s="24">
        <v>7847.5</v>
      </c>
      <c r="H1401" s="24">
        <v>7694.1</v>
      </c>
      <c r="I1401" s="24"/>
      <c r="J1401" s="24"/>
      <c r="K1401" s="24"/>
      <c r="L1401" s="42">
        <f t="shared" si="1241"/>
        <v>8252.1</v>
      </c>
      <c r="M1401" s="42">
        <f t="shared" si="1242"/>
        <v>7847.5</v>
      </c>
      <c r="N1401" s="42">
        <f t="shared" si="1243"/>
        <v>7694.1</v>
      </c>
      <c r="O1401" s="48"/>
      <c r="P1401" s="48"/>
      <c r="Q1401" s="48"/>
      <c r="R1401" s="45">
        <f t="shared" si="1260"/>
        <v>8252.1</v>
      </c>
      <c r="S1401" s="45">
        <f t="shared" si="1261"/>
        <v>7847.5</v>
      </c>
      <c r="T1401" s="45">
        <f t="shared" si="1262"/>
        <v>7694.1</v>
      </c>
      <c r="U1401" s="48"/>
    </row>
    <row r="1402" spans="1:21" ht="31.5" x14ac:dyDescent="0.25">
      <c r="A1402" s="20" t="s">
        <v>339</v>
      </c>
      <c r="B1402" s="20"/>
      <c r="C1402" s="20"/>
      <c r="D1402" s="20"/>
      <c r="E1402" s="23" t="s">
        <v>666</v>
      </c>
      <c r="F1402" s="24">
        <f>F1403</f>
        <v>39989.9</v>
      </c>
      <c r="G1402" s="24">
        <f t="shared" ref="G1402:U1404" si="1277">G1403</f>
        <v>26721.5</v>
      </c>
      <c r="H1402" s="24">
        <f t="shared" si="1277"/>
        <v>11817.1</v>
      </c>
      <c r="I1402" s="24">
        <f t="shared" si="1277"/>
        <v>0</v>
      </c>
      <c r="J1402" s="24">
        <f t="shared" si="1277"/>
        <v>0</v>
      </c>
      <c r="K1402" s="24">
        <f t="shared" si="1277"/>
        <v>0</v>
      </c>
      <c r="L1402" s="42">
        <f t="shared" si="1241"/>
        <v>39989.9</v>
      </c>
      <c r="M1402" s="42">
        <f t="shared" si="1242"/>
        <v>26721.5</v>
      </c>
      <c r="N1402" s="42">
        <f t="shared" si="1243"/>
        <v>11817.1</v>
      </c>
      <c r="O1402" s="48">
        <f t="shared" si="1277"/>
        <v>0</v>
      </c>
      <c r="P1402" s="48">
        <f t="shared" si="1277"/>
        <v>0</v>
      </c>
      <c r="Q1402" s="48">
        <f t="shared" si="1277"/>
        <v>0</v>
      </c>
      <c r="R1402" s="45">
        <f t="shared" si="1260"/>
        <v>39989.9</v>
      </c>
      <c r="S1402" s="45">
        <f t="shared" si="1261"/>
        <v>26721.5</v>
      </c>
      <c r="T1402" s="45">
        <f t="shared" si="1262"/>
        <v>11817.1</v>
      </c>
      <c r="U1402" s="48">
        <f t="shared" si="1277"/>
        <v>0</v>
      </c>
    </row>
    <row r="1403" spans="1:21" ht="31.5" x14ac:dyDescent="0.25">
      <c r="A1403" s="20" t="s">
        <v>339</v>
      </c>
      <c r="B1403" s="20" t="s">
        <v>6</v>
      </c>
      <c r="C1403" s="20"/>
      <c r="D1403" s="20"/>
      <c r="E1403" s="23" t="s">
        <v>733</v>
      </c>
      <c r="F1403" s="24">
        <f>F1404</f>
        <v>39989.9</v>
      </c>
      <c r="G1403" s="24">
        <f t="shared" si="1277"/>
        <v>26721.5</v>
      </c>
      <c r="H1403" s="24">
        <f t="shared" si="1277"/>
        <v>11817.1</v>
      </c>
      <c r="I1403" s="24">
        <f t="shared" si="1277"/>
        <v>0</v>
      </c>
      <c r="J1403" s="24">
        <f t="shared" si="1277"/>
        <v>0</v>
      </c>
      <c r="K1403" s="24">
        <f t="shared" si="1277"/>
        <v>0</v>
      </c>
      <c r="L1403" s="42">
        <f t="shared" si="1241"/>
        <v>39989.9</v>
      </c>
      <c r="M1403" s="42">
        <f t="shared" si="1242"/>
        <v>26721.5</v>
      </c>
      <c r="N1403" s="42">
        <f t="shared" si="1243"/>
        <v>11817.1</v>
      </c>
      <c r="O1403" s="48">
        <f t="shared" si="1277"/>
        <v>0</v>
      </c>
      <c r="P1403" s="48">
        <f t="shared" si="1277"/>
        <v>0</v>
      </c>
      <c r="Q1403" s="48">
        <f t="shared" si="1277"/>
        <v>0</v>
      </c>
      <c r="R1403" s="45">
        <f t="shared" si="1260"/>
        <v>39989.9</v>
      </c>
      <c r="S1403" s="45">
        <f t="shared" si="1261"/>
        <v>26721.5</v>
      </c>
      <c r="T1403" s="45">
        <f t="shared" si="1262"/>
        <v>11817.1</v>
      </c>
      <c r="U1403" s="48">
        <f t="shared" si="1277"/>
        <v>0</v>
      </c>
    </row>
    <row r="1404" spans="1:21" ht="47.25" x14ac:dyDescent="0.25">
      <c r="A1404" s="20" t="s">
        <v>339</v>
      </c>
      <c r="B1404" s="20" t="s">
        <v>167</v>
      </c>
      <c r="C1404" s="20"/>
      <c r="D1404" s="20"/>
      <c r="E1404" s="23" t="s">
        <v>734</v>
      </c>
      <c r="F1404" s="24">
        <f>F1405</f>
        <v>39989.9</v>
      </c>
      <c r="G1404" s="24">
        <f t="shared" si="1277"/>
        <v>26721.5</v>
      </c>
      <c r="H1404" s="24">
        <f t="shared" si="1277"/>
        <v>11817.1</v>
      </c>
      <c r="I1404" s="24">
        <f t="shared" si="1277"/>
        <v>0</v>
      </c>
      <c r="J1404" s="24">
        <f t="shared" si="1277"/>
        <v>0</v>
      </c>
      <c r="K1404" s="24">
        <f t="shared" si="1277"/>
        <v>0</v>
      </c>
      <c r="L1404" s="42">
        <f t="shared" si="1241"/>
        <v>39989.9</v>
      </c>
      <c r="M1404" s="42">
        <f t="shared" si="1242"/>
        <v>26721.5</v>
      </c>
      <c r="N1404" s="42">
        <f t="shared" si="1243"/>
        <v>11817.1</v>
      </c>
      <c r="O1404" s="48">
        <f t="shared" si="1277"/>
        <v>0</v>
      </c>
      <c r="P1404" s="48">
        <f t="shared" si="1277"/>
        <v>0</v>
      </c>
      <c r="Q1404" s="48">
        <f t="shared" si="1277"/>
        <v>0</v>
      </c>
      <c r="R1404" s="45">
        <f t="shared" si="1260"/>
        <v>39989.9</v>
      </c>
      <c r="S1404" s="45">
        <f t="shared" si="1261"/>
        <v>26721.5</v>
      </c>
      <c r="T1404" s="45">
        <f t="shared" si="1262"/>
        <v>11817.1</v>
      </c>
      <c r="U1404" s="48">
        <f t="shared" si="1277"/>
        <v>0</v>
      </c>
    </row>
    <row r="1405" spans="1:21" x14ac:dyDescent="0.25">
      <c r="A1405" s="20" t="s">
        <v>339</v>
      </c>
      <c r="B1405" s="20">
        <v>240</v>
      </c>
      <c r="C1405" s="20" t="s">
        <v>10</v>
      </c>
      <c r="D1405" s="20" t="s">
        <v>11</v>
      </c>
      <c r="E1405" s="23" t="s">
        <v>757</v>
      </c>
      <c r="F1405" s="24">
        <v>39989.9</v>
      </c>
      <c r="G1405" s="24">
        <v>26721.5</v>
      </c>
      <c r="H1405" s="24">
        <v>11817.1</v>
      </c>
      <c r="I1405" s="24"/>
      <c r="J1405" s="24"/>
      <c r="K1405" s="24"/>
      <c r="L1405" s="42">
        <f t="shared" si="1241"/>
        <v>39989.9</v>
      </c>
      <c r="M1405" s="42">
        <f t="shared" si="1242"/>
        <v>26721.5</v>
      </c>
      <c r="N1405" s="42">
        <f t="shared" si="1243"/>
        <v>11817.1</v>
      </c>
      <c r="O1405" s="48"/>
      <c r="P1405" s="48"/>
      <c r="Q1405" s="48"/>
      <c r="R1405" s="45">
        <f t="shared" si="1260"/>
        <v>39989.9</v>
      </c>
      <c r="S1405" s="45">
        <f t="shared" si="1261"/>
        <v>26721.5</v>
      </c>
      <c r="T1405" s="45">
        <f t="shared" si="1262"/>
        <v>11817.1</v>
      </c>
      <c r="U1405" s="48"/>
    </row>
    <row r="1406" spans="1:21" s="28" customFormat="1" ht="47.25" x14ac:dyDescent="0.25">
      <c r="A1406" s="25" t="s">
        <v>358</v>
      </c>
      <c r="B1406" s="25"/>
      <c r="C1406" s="25"/>
      <c r="D1406" s="25"/>
      <c r="E1406" s="26" t="s">
        <v>667</v>
      </c>
      <c r="F1406" s="27">
        <f>F1407</f>
        <v>12957.2</v>
      </c>
      <c r="G1406" s="27">
        <f t="shared" ref="G1406:U1409" si="1278">G1407</f>
        <v>12998.5</v>
      </c>
      <c r="H1406" s="27">
        <f t="shared" si="1278"/>
        <v>9822.9</v>
      </c>
      <c r="I1406" s="27">
        <f t="shared" si="1278"/>
        <v>0</v>
      </c>
      <c r="J1406" s="27">
        <f t="shared" si="1278"/>
        <v>0</v>
      </c>
      <c r="K1406" s="27">
        <f t="shared" si="1278"/>
        <v>0</v>
      </c>
      <c r="L1406" s="42">
        <f t="shared" si="1241"/>
        <v>12957.2</v>
      </c>
      <c r="M1406" s="42">
        <f t="shared" si="1242"/>
        <v>12998.5</v>
      </c>
      <c r="N1406" s="42">
        <f t="shared" si="1243"/>
        <v>9822.9</v>
      </c>
      <c r="O1406" s="49">
        <f t="shared" si="1278"/>
        <v>0</v>
      </c>
      <c r="P1406" s="49">
        <f t="shared" si="1278"/>
        <v>0</v>
      </c>
      <c r="Q1406" s="49">
        <f t="shared" si="1278"/>
        <v>0</v>
      </c>
      <c r="R1406" s="55">
        <f t="shared" si="1260"/>
        <v>12957.2</v>
      </c>
      <c r="S1406" s="45">
        <f t="shared" si="1261"/>
        <v>12998.5</v>
      </c>
      <c r="T1406" s="45">
        <f t="shared" si="1262"/>
        <v>9822.9</v>
      </c>
      <c r="U1406" s="49">
        <f t="shared" si="1278"/>
        <v>0</v>
      </c>
    </row>
    <row r="1407" spans="1:21" ht="78.75" x14ac:dyDescent="0.25">
      <c r="A1407" s="20" t="s">
        <v>337</v>
      </c>
      <c r="B1407" s="20"/>
      <c r="C1407" s="20"/>
      <c r="D1407" s="20"/>
      <c r="E1407" s="23" t="s">
        <v>434</v>
      </c>
      <c r="F1407" s="24">
        <f>F1408</f>
        <v>12957.2</v>
      </c>
      <c r="G1407" s="24">
        <f t="shared" si="1278"/>
        <v>12998.5</v>
      </c>
      <c r="H1407" s="24">
        <f t="shared" si="1278"/>
        <v>9822.9</v>
      </c>
      <c r="I1407" s="24">
        <f t="shared" si="1278"/>
        <v>0</v>
      </c>
      <c r="J1407" s="24">
        <f t="shared" si="1278"/>
        <v>0</v>
      </c>
      <c r="K1407" s="24">
        <f t="shared" si="1278"/>
        <v>0</v>
      </c>
      <c r="L1407" s="42">
        <f t="shared" si="1241"/>
        <v>12957.2</v>
      </c>
      <c r="M1407" s="42">
        <f t="shared" si="1242"/>
        <v>12998.5</v>
      </c>
      <c r="N1407" s="42">
        <f t="shared" si="1243"/>
        <v>9822.9</v>
      </c>
      <c r="O1407" s="48">
        <f t="shared" si="1278"/>
        <v>0</v>
      </c>
      <c r="P1407" s="48">
        <f t="shared" si="1278"/>
        <v>0</v>
      </c>
      <c r="Q1407" s="48">
        <f t="shared" si="1278"/>
        <v>0</v>
      </c>
      <c r="R1407" s="45">
        <f t="shared" si="1260"/>
        <v>12957.2</v>
      </c>
      <c r="S1407" s="45">
        <f t="shared" si="1261"/>
        <v>12998.5</v>
      </c>
      <c r="T1407" s="45">
        <f t="shared" si="1262"/>
        <v>9822.9</v>
      </c>
      <c r="U1407" s="48">
        <f t="shared" si="1278"/>
        <v>0</v>
      </c>
    </row>
    <row r="1408" spans="1:21" ht="47.25" x14ac:dyDescent="0.25">
      <c r="A1408" s="20" t="s">
        <v>337</v>
      </c>
      <c r="B1408" s="20" t="s">
        <v>55</v>
      </c>
      <c r="C1408" s="20"/>
      <c r="D1408" s="20"/>
      <c r="E1408" s="39" t="s">
        <v>742</v>
      </c>
      <c r="F1408" s="24">
        <f>F1409</f>
        <v>12957.2</v>
      </c>
      <c r="G1408" s="24">
        <f t="shared" si="1278"/>
        <v>12998.5</v>
      </c>
      <c r="H1408" s="24">
        <f t="shared" si="1278"/>
        <v>9822.9</v>
      </c>
      <c r="I1408" s="24">
        <f t="shared" si="1278"/>
        <v>0</v>
      </c>
      <c r="J1408" s="24">
        <f t="shared" si="1278"/>
        <v>0</v>
      </c>
      <c r="K1408" s="24">
        <f t="shared" si="1278"/>
        <v>0</v>
      </c>
      <c r="L1408" s="42">
        <f t="shared" si="1241"/>
        <v>12957.2</v>
      </c>
      <c r="M1408" s="42">
        <f t="shared" si="1242"/>
        <v>12998.5</v>
      </c>
      <c r="N1408" s="42">
        <f t="shared" si="1243"/>
        <v>9822.9</v>
      </c>
      <c r="O1408" s="48">
        <f t="shared" si="1278"/>
        <v>0</v>
      </c>
      <c r="P1408" s="48">
        <f t="shared" si="1278"/>
        <v>0</v>
      </c>
      <c r="Q1408" s="48">
        <f t="shared" si="1278"/>
        <v>0</v>
      </c>
      <c r="R1408" s="45">
        <f t="shared" si="1260"/>
        <v>12957.2</v>
      </c>
      <c r="S1408" s="45">
        <f t="shared" si="1261"/>
        <v>12998.5</v>
      </c>
      <c r="T1408" s="45">
        <f t="shared" si="1262"/>
        <v>9822.9</v>
      </c>
      <c r="U1408" s="48">
        <f t="shared" si="1278"/>
        <v>0</v>
      </c>
    </row>
    <row r="1409" spans="1:21" x14ac:dyDescent="0.25">
      <c r="A1409" s="20" t="s">
        <v>337</v>
      </c>
      <c r="B1409" s="20" t="s">
        <v>419</v>
      </c>
      <c r="C1409" s="20"/>
      <c r="D1409" s="20"/>
      <c r="E1409" s="39" t="s">
        <v>743</v>
      </c>
      <c r="F1409" s="24">
        <f>F1410</f>
        <v>12957.2</v>
      </c>
      <c r="G1409" s="24">
        <f t="shared" si="1278"/>
        <v>12998.5</v>
      </c>
      <c r="H1409" s="24">
        <f t="shared" si="1278"/>
        <v>9822.9</v>
      </c>
      <c r="I1409" s="24">
        <f t="shared" si="1278"/>
        <v>0</v>
      </c>
      <c r="J1409" s="24">
        <f t="shared" si="1278"/>
        <v>0</v>
      </c>
      <c r="K1409" s="24">
        <f t="shared" si="1278"/>
        <v>0</v>
      </c>
      <c r="L1409" s="42">
        <f t="shared" si="1241"/>
        <v>12957.2</v>
      </c>
      <c r="M1409" s="42">
        <f t="shared" si="1242"/>
        <v>12998.5</v>
      </c>
      <c r="N1409" s="42">
        <f t="shared" si="1243"/>
        <v>9822.9</v>
      </c>
      <c r="O1409" s="48">
        <f t="shared" si="1278"/>
        <v>0</v>
      </c>
      <c r="P1409" s="48">
        <f t="shared" si="1278"/>
        <v>0</v>
      </c>
      <c r="Q1409" s="48">
        <f t="shared" si="1278"/>
        <v>0</v>
      </c>
      <c r="R1409" s="45">
        <f t="shared" si="1260"/>
        <v>12957.2</v>
      </c>
      <c r="S1409" s="45">
        <f t="shared" si="1261"/>
        <v>12998.5</v>
      </c>
      <c r="T1409" s="45">
        <f t="shared" si="1262"/>
        <v>9822.9</v>
      </c>
      <c r="U1409" s="48">
        <f t="shared" si="1278"/>
        <v>0</v>
      </c>
    </row>
    <row r="1410" spans="1:21" x14ac:dyDescent="0.25">
      <c r="A1410" s="20" t="s">
        <v>337</v>
      </c>
      <c r="B1410" s="20">
        <v>610</v>
      </c>
      <c r="C1410" s="20" t="s">
        <v>10</v>
      </c>
      <c r="D1410" s="20" t="s">
        <v>11</v>
      </c>
      <c r="E1410" s="23" t="s">
        <v>757</v>
      </c>
      <c r="F1410" s="24">
        <v>12957.2</v>
      </c>
      <c r="G1410" s="24">
        <v>12998.5</v>
      </c>
      <c r="H1410" s="24">
        <v>9822.9</v>
      </c>
      <c r="I1410" s="24"/>
      <c r="J1410" s="24"/>
      <c r="K1410" s="24"/>
      <c r="L1410" s="42">
        <f t="shared" si="1241"/>
        <v>12957.2</v>
      </c>
      <c r="M1410" s="42">
        <f t="shared" si="1242"/>
        <v>12998.5</v>
      </c>
      <c r="N1410" s="42">
        <f t="shared" si="1243"/>
        <v>9822.9</v>
      </c>
      <c r="O1410" s="48"/>
      <c r="P1410" s="48"/>
      <c r="Q1410" s="48"/>
      <c r="R1410" s="45">
        <f t="shared" si="1260"/>
        <v>12957.2</v>
      </c>
      <c r="S1410" s="45">
        <f t="shared" si="1261"/>
        <v>12998.5</v>
      </c>
      <c r="T1410" s="45">
        <f t="shared" si="1262"/>
        <v>9822.9</v>
      </c>
      <c r="U1410" s="48"/>
    </row>
    <row r="1411" spans="1:21" s="28" customFormat="1" ht="63" x14ac:dyDescent="0.25">
      <c r="A1411" s="25" t="s">
        <v>70</v>
      </c>
      <c r="B1411" s="25"/>
      <c r="C1411" s="25"/>
      <c r="D1411" s="25"/>
      <c r="E1411" s="26" t="s">
        <v>668</v>
      </c>
      <c r="F1411" s="27">
        <f>F1412+F1422</f>
        <v>14830.4</v>
      </c>
      <c r="G1411" s="27">
        <f t="shared" ref="G1411:K1411" si="1279">G1412+G1422</f>
        <v>14939.000000000002</v>
      </c>
      <c r="H1411" s="27">
        <f t="shared" si="1279"/>
        <v>14939</v>
      </c>
      <c r="I1411" s="27">
        <f t="shared" si="1279"/>
        <v>0</v>
      </c>
      <c r="J1411" s="27">
        <f t="shared" si="1279"/>
        <v>0</v>
      </c>
      <c r="K1411" s="27">
        <f t="shared" si="1279"/>
        <v>0</v>
      </c>
      <c r="L1411" s="42">
        <f t="shared" si="1241"/>
        <v>14830.4</v>
      </c>
      <c r="M1411" s="42">
        <f t="shared" si="1242"/>
        <v>14939.000000000002</v>
      </c>
      <c r="N1411" s="42">
        <f t="shared" si="1243"/>
        <v>14939</v>
      </c>
      <c r="O1411" s="49">
        <f t="shared" ref="O1411:P1411" si="1280">O1412+O1422</f>
        <v>0</v>
      </c>
      <c r="P1411" s="49">
        <f t="shared" si="1280"/>
        <v>0</v>
      </c>
      <c r="Q1411" s="49">
        <f t="shared" ref="Q1411" si="1281">Q1412+Q1422</f>
        <v>0</v>
      </c>
      <c r="R1411" s="55">
        <f t="shared" si="1260"/>
        <v>14830.4</v>
      </c>
      <c r="S1411" s="45">
        <f t="shared" si="1261"/>
        <v>14939.000000000002</v>
      </c>
      <c r="T1411" s="45">
        <f t="shared" si="1262"/>
        <v>14939</v>
      </c>
      <c r="U1411" s="49">
        <f t="shared" ref="U1411" si="1282">U1412+U1422</f>
        <v>0</v>
      </c>
    </row>
    <row r="1412" spans="1:21" ht="78.75" x14ac:dyDescent="0.25">
      <c r="A1412" s="20" t="s">
        <v>65</v>
      </c>
      <c r="B1412" s="20"/>
      <c r="C1412" s="20"/>
      <c r="D1412" s="20"/>
      <c r="E1412" s="23" t="s">
        <v>434</v>
      </c>
      <c r="F1412" s="24">
        <f>F1413+F1416+F1419</f>
        <v>14330.4</v>
      </c>
      <c r="G1412" s="24">
        <f t="shared" ref="G1412:K1412" si="1283">G1413+G1416+G1419</f>
        <v>14439.000000000002</v>
      </c>
      <c r="H1412" s="24">
        <f t="shared" si="1283"/>
        <v>14439</v>
      </c>
      <c r="I1412" s="24">
        <f t="shared" si="1283"/>
        <v>0</v>
      </c>
      <c r="J1412" s="24">
        <f t="shared" si="1283"/>
        <v>0</v>
      </c>
      <c r="K1412" s="24">
        <f t="shared" si="1283"/>
        <v>0</v>
      </c>
      <c r="L1412" s="42">
        <f t="shared" si="1241"/>
        <v>14330.4</v>
      </c>
      <c r="M1412" s="42">
        <f t="shared" si="1242"/>
        <v>14439.000000000002</v>
      </c>
      <c r="N1412" s="42">
        <f t="shared" si="1243"/>
        <v>14439</v>
      </c>
      <c r="O1412" s="48">
        <f t="shared" ref="O1412:P1412" si="1284">O1413+O1416+O1419</f>
        <v>0</v>
      </c>
      <c r="P1412" s="48">
        <f t="shared" si="1284"/>
        <v>0</v>
      </c>
      <c r="Q1412" s="48">
        <f t="shared" ref="Q1412" si="1285">Q1413+Q1416+Q1419</f>
        <v>0</v>
      </c>
      <c r="R1412" s="45">
        <f t="shared" si="1260"/>
        <v>14330.4</v>
      </c>
      <c r="S1412" s="45">
        <f t="shared" si="1261"/>
        <v>14439.000000000002</v>
      </c>
      <c r="T1412" s="45">
        <f t="shared" si="1262"/>
        <v>14439</v>
      </c>
      <c r="U1412" s="48">
        <f t="shared" ref="U1412" si="1286">U1413+U1416+U1419</f>
        <v>0</v>
      </c>
    </row>
    <row r="1413" spans="1:21" ht="94.5" x14ac:dyDescent="0.25">
      <c r="A1413" s="20" t="s">
        <v>65</v>
      </c>
      <c r="B1413" s="20" t="s">
        <v>13</v>
      </c>
      <c r="C1413" s="20"/>
      <c r="D1413" s="20"/>
      <c r="E1413" s="23" t="s">
        <v>730</v>
      </c>
      <c r="F1413" s="24">
        <f>F1414</f>
        <v>6886.7</v>
      </c>
      <c r="G1413" s="24">
        <f t="shared" ref="G1413:U1414" si="1287">G1414</f>
        <v>6886.7</v>
      </c>
      <c r="H1413" s="24">
        <f t="shared" si="1287"/>
        <v>6886.7</v>
      </c>
      <c r="I1413" s="24">
        <f t="shared" si="1287"/>
        <v>0</v>
      </c>
      <c r="J1413" s="24">
        <f t="shared" si="1287"/>
        <v>0</v>
      </c>
      <c r="K1413" s="24">
        <f t="shared" si="1287"/>
        <v>0</v>
      </c>
      <c r="L1413" s="42">
        <f t="shared" si="1241"/>
        <v>6886.7</v>
      </c>
      <c r="M1413" s="42">
        <f t="shared" si="1242"/>
        <v>6886.7</v>
      </c>
      <c r="N1413" s="42">
        <f t="shared" si="1243"/>
        <v>6886.7</v>
      </c>
      <c r="O1413" s="48">
        <f t="shared" si="1287"/>
        <v>0</v>
      </c>
      <c r="P1413" s="48">
        <f t="shared" si="1287"/>
        <v>0</v>
      </c>
      <c r="Q1413" s="48">
        <f t="shared" si="1287"/>
        <v>0</v>
      </c>
      <c r="R1413" s="45">
        <f t="shared" si="1260"/>
        <v>6886.7</v>
      </c>
      <c r="S1413" s="45">
        <f t="shared" si="1261"/>
        <v>6886.7</v>
      </c>
      <c r="T1413" s="45">
        <f t="shared" si="1262"/>
        <v>6886.7</v>
      </c>
      <c r="U1413" s="48">
        <f t="shared" si="1287"/>
        <v>0</v>
      </c>
    </row>
    <row r="1414" spans="1:21" ht="31.5" x14ac:dyDescent="0.25">
      <c r="A1414" s="20" t="s">
        <v>65</v>
      </c>
      <c r="B1414" s="20" t="s">
        <v>422</v>
      </c>
      <c r="C1414" s="20"/>
      <c r="D1414" s="20"/>
      <c r="E1414" s="23" t="s">
        <v>731</v>
      </c>
      <c r="F1414" s="24">
        <f>F1415</f>
        <v>6886.7</v>
      </c>
      <c r="G1414" s="24">
        <f t="shared" si="1287"/>
        <v>6886.7</v>
      </c>
      <c r="H1414" s="24">
        <f t="shared" si="1287"/>
        <v>6886.7</v>
      </c>
      <c r="I1414" s="24">
        <f t="shared" si="1287"/>
        <v>0</v>
      </c>
      <c r="J1414" s="24">
        <f t="shared" si="1287"/>
        <v>0</v>
      </c>
      <c r="K1414" s="24">
        <f t="shared" si="1287"/>
        <v>0</v>
      </c>
      <c r="L1414" s="42">
        <f t="shared" si="1241"/>
        <v>6886.7</v>
      </c>
      <c r="M1414" s="42">
        <f t="shared" si="1242"/>
        <v>6886.7</v>
      </c>
      <c r="N1414" s="42">
        <f t="shared" si="1243"/>
        <v>6886.7</v>
      </c>
      <c r="O1414" s="48">
        <f t="shared" si="1287"/>
        <v>0</v>
      </c>
      <c r="P1414" s="48">
        <f t="shared" si="1287"/>
        <v>0</v>
      </c>
      <c r="Q1414" s="48">
        <f t="shared" si="1287"/>
        <v>0</v>
      </c>
      <c r="R1414" s="45">
        <f t="shared" si="1260"/>
        <v>6886.7</v>
      </c>
      <c r="S1414" s="45">
        <f t="shared" si="1261"/>
        <v>6886.7</v>
      </c>
      <c r="T1414" s="45">
        <f t="shared" si="1262"/>
        <v>6886.7</v>
      </c>
      <c r="U1414" s="48">
        <f t="shared" si="1287"/>
        <v>0</v>
      </c>
    </row>
    <row r="1415" spans="1:21" ht="31.5" x14ac:dyDescent="0.25">
      <c r="A1415" s="20" t="s">
        <v>65</v>
      </c>
      <c r="B1415" s="20">
        <v>110</v>
      </c>
      <c r="C1415" s="20" t="s">
        <v>32</v>
      </c>
      <c r="D1415" s="20" t="s">
        <v>57</v>
      </c>
      <c r="E1415" s="23" t="s">
        <v>768</v>
      </c>
      <c r="F1415" s="24">
        <v>6886.7</v>
      </c>
      <c r="G1415" s="24">
        <v>6886.7</v>
      </c>
      <c r="H1415" s="24">
        <v>6886.7</v>
      </c>
      <c r="I1415" s="24"/>
      <c r="J1415" s="24"/>
      <c r="K1415" s="24"/>
      <c r="L1415" s="42">
        <f t="shared" si="1241"/>
        <v>6886.7</v>
      </c>
      <c r="M1415" s="42">
        <f t="shared" si="1242"/>
        <v>6886.7</v>
      </c>
      <c r="N1415" s="42">
        <f t="shared" si="1243"/>
        <v>6886.7</v>
      </c>
      <c r="O1415" s="48"/>
      <c r="P1415" s="48"/>
      <c r="Q1415" s="48"/>
      <c r="R1415" s="45">
        <f t="shared" si="1260"/>
        <v>6886.7</v>
      </c>
      <c r="S1415" s="45">
        <f t="shared" si="1261"/>
        <v>6886.7</v>
      </c>
      <c r="T1415" s="45">
        <f t="shared" si="1262"/>
        <v>6886.7</v>
      </c>
      <c r="U1415" s="48"/>
    </row>
    <row r="1416" spans="1:21" ht="31.5" x14ac:dyDescent="0.25">
      <c r="A1416" s="20" t="s">
        <v>65</v>
      </c>
      <c r="B1416" s="20" t="s">
        <v>6</v>
      </c>
      <c r="C1416" s="20"/>
      <c r="D1416" s="20"/>
      <c r="E1416" s="23" t="s">
        <v>733</v>
      </c>
      <c r="F1416" s="24">
        <f>F1417</f>
        <v>6545.6</v>
      </c>
      <c r="G1416" s="24">
        <f t="shared" ref="G1416:U1417" si="1288">G1417</f>
        <v>6665.7000000000007</v>
      </c>
      <c r="H1416" s="24">
        <f t="shared" si="1288"/>
        <v>6670.1</v>
      </c>
      <c r="I1416" s="24">
        <f t="shared" si="1288"/>
        <v>0</v>
      </c>
      <c r="J1416" s="24">
        <f t="shared" si="1288"/>
        <v>0</v>
      </c>
      <c r="K1416" s="24">
        <f t="shared" si="1288"/>
        <v>0</v>
      </c>
      <c r="L1416" s="42">
        <f t="shared" si="1241"/>
        <v>6545.6</v>
      </c>
      <c r="M1416" s="42">
        <f t="shared" si="1242"/>
        <v>6665.7000000000007</v>
      </c>
      <c r="N1416" s="42">
        <f t="shared" si="1243"/>
        <v>6670.1</v>
      </c>
      <c r="O1416" s="48">
        <f t="shared" si="1288"/>
        <v>0</v>
      </c>
      <c r="P1416" s="48">
        <f t="shared" si="1288"/>
        <v>0</v>
      </c>
      <c r="Q1416" s="48">
        <f t="shared" si="1288"/>
        <v>0</v>
      </c>
      <c r="R1416" s="45">
        <f t="shared" si="1260"/>
        <v>6545.6</v>
      </c>
      <c r="S1416" s="45">
        <f t="shared" si="1261"/>
        <v>6665.7000000000007</v>
      </c>
      <c r="T1416" s="45">
        <f t="shared" si="1262"/>
        <v>6670.1</v>
      </c>
      <c r="U1416" s="48">
        <f t="shared" si="1288"/>
        <v>0</v>
      </c>
    </row>
    <row r="1417" spans="1:21" ht="47.25" x14ac:dyDescent="0.25">
      <c r="A1417" s="20" t="s">
        <v>65</v>
      </c>
      <c r="B1417" s="20" t="s">
        <v>167</v>
      </c>
      <c r="C1417" s="20"/>
      <c r="D1417" s="20"/>
      <c r="E1417" s="23" t="s">
        <v>734</v>
      </c>
      <c r="F1417" s="24">
        <f>F1418</f>
        <v>6545.6</v>
      </c>
      <c r="G1417" s="24">
        <f t="shared" si="1288"/>
        <v>6665.7000000000007</v>
      </c>
      <c r="H1417" s="24">
        <f t="shared" si="1288"/>
        <v>6670.1</v>
      </c>
      <c r="I1417" s="24">
        <f t="shared" si="1288"/>
        <v>0</v>
      </c>
      <c r="J1417" s="24">
        <f t="shared" si="1288"/>
        <v>0</v>
      </c>
      <c r="K1417" s="24">
        <f t="shared" si="1288"/>
        <v>0</v>
      </c>
      <c r="L1417" s="42">
        <f t="shared" si="1241"/>
        <v>6545.6</v>
      </c>
      <c r="M1417" s="42">
        <f t="shared" si="1242"/>
        <v>6665.7000000000007</v>
      </c>
      <c r="N1417" s="42">
        <f t="shared" si="1243"/>
        <v>6670.1</v>
      </c>
      <c r="O1417" s="48">
        <f t="shared" si="1288"/>
        <v>0</v>
      </c>
      <c r="P1417" s="48">
        <f t="shared" si="1288"/>
        <v>0</v>
      </c>
      <c r="Q1417" s="48">
        <f t="shared" si="1288"/>
        <v>0</v>
      </c>
      <c r="R1417" s="45">
        <f t="shared" si="1260"/>
        <v>6545.6</v>
      </c>
      <c r="S1417" s="45">
        <f t="shared" si="1261"/>
        <v>6665.7000000000007</v>
      </c>
      <c r="T1417" s="45">
        <f t="shared" si="1262"/>
        <v>6670.1</v>
      </c>
      <c r="U1417" s="48">
        <f t="shared" si="1288"/>
        <v>0</v>
      </c>
    </row>
    <row r="1418" spans="1:21" ht="31.5" x14ac:dyDescent="0.25">
      <c r="A1418" s="20" t="s">
        <v>65</v>
      </c>
      <c r="B1418" s="20">
        <v>240</v>
      </c>
      <c r="C1418" s="20" t="s">
        <v>32</v>
      </c>
      <c r="D1418" s="20" t="s">
        <v>57</v>
      </c>
      <c r="E1418" s="23" t="s">
        <v>768</v>
      </c>
      <c r="F1418" s="24">
        <v>6545.6</v>
      </c>
      <c r="G1418" s="24">
        <v>6665.7000000000007</v>
      </c>
      <c r="H1418" s="24">
        <v>6670.1</v>
      </c>
      <c r="I1418" s="24"/>
      <c r="J1418" s="24"/>
      <c r="K1418" s="24"/>
      <c r="L1418" s="42">
        <f t="shared" si="1241"/>
        <v>6545.6</v>
      </c>
      <c r="M1418" s="42">
        <f t="shared" si="1242"/>
        <v>6665.7000000000007</v>
      </c>
      <c r="N1418" s="42">
        <f t="shared" si="1243"/>
        <v>6670.1</v>
      </c>
      <c r="O1418" s="48"/>
      <c r="P1418" s="48"/>
      <c r="Q1418" s="48"/>
      <c r="R1418" s="45">
        <f t="shared" si="1260"/>
        <v>6545.6</v>
      </c>
      <c r="S1418" s="45">
        <f t="shared" si="1261"/>
        <v>6665.7000000000007</v>
      </c>
      <c r="T1418" s="45">
        <f t="shared" si="1262"/>
        <v>6670.1</v>
      </c>
      <c r="U1418" s="48"/>
    </row>
    <row r="1419" spans="1:21" x14ac:dyDescent="0.25">
      <c r="A1419" s="20" t="s">
        <v>65</v>
      </c>
      <c r="B1419" s="20" t="s">
        <v>7</v>
      </c>
      <c r="C1419" s="20"/>
      <c r="D1419" s="20"/>
      <c r="E1419" s="23" t="s">
        <v>746</v>
      </c>
      <c r="F1419" s="24">
        <f>F1420</f>
        <v>898.1</v>
      </c>
      <c r="G1419" s="24">
        <f t="shared" ref="G1419:U1420" si="1289">G1420</f>
        <v>886.6</v>
      </c>
      <c r="H1419" s="24">
        <f t="shared" si="1289"/>
        <v>882.2</v>
      </c>
      <c r="I1419" s="24">
        <f t="shared" si="1289"/>
        <v>0</v>
      </c>
      <c r="J1419" s="24">
        <f t="shared" si="1289"/>
        <v>0</v>
      </c>
      <c r="K1419" s="24">
        <f t="shared" si="1289"/>
        <v>0</v>
      </c>
      <c r="L1419" s="42">
        <f t="shared" si="1241"/>
        <v>898.1</v>
      </c>
      <c r="M1419" s="42">
        <f t="shared" si="1242"/>
        <v>886.6</v>
      </c>
      <c r="N1419" s="42">
        <f t="shared" si="1243"/>
        <v>882.2</v>
      </c>
      <c r="O1419" s="48">
        <f t="shared" si="1289"/>
        <v>0</v>
      </c>
      <c r="P1419" s="48">
        <f t="shared" si="1289"/>
        <v>0</v>
      </c>
      <c r="Q1419" s="48">
        <f t="shared" si="1289"/>
        <v>0</v>
      </c>
      <c r="R1419" s="45">
        <f t="shared" si="1260"/>
        <v>898.1</v>
      </c>
      <c r="S1419" s="45">
        <f t="shared" si="1261"/>
        <v>886.6</v>
      </c>
      <c r="T1419" s="45">
        <f t="shared" si="1262"/>
        <v>882.2</v>
      </c>
      <c r="U1419" s="48">
        <f t="shared" si="1289"/>
        <v>0</v>
      </c>
    </row>
    <row r="1420" spans="1:21" x14ac:dyDescent="0.25">
      <c r="A1420" s="20" t="s">
        <v>65</v>
      </c>
      <c r="B1420" s="20" t="s">
        <v>215</v>
      </c>
      <c r="C1420" s="20"/>
      <c r="D1420" s="20"/>
      <c r="E1420" s="23" t="s">
        <v>749</v>
      </c>
      <c r="F1420" s="24">
        <f>F1421</f>
        <v>898.1</v>
      </c>
      <c r="G1420" s="24">
        <f t="shared" si="1289"/>
        <v>886.6</v>
      </c>
      <c r="H1420" s="24">
        <f t="shared" si="1289"/>
        <v>882.2</v>
      </c>
      <c r="I1420" s="24">
        <f t="shared" si="1289"/>
        <v>0</v>
      </c>
      <c r="J1420" s="24">
        <f t="shared" si="1289"/>
        <v>0</v>
      </c>
      <c r="K1420" s="24">
        <f t="shared" si="1289"/>
        <v>0</v>
      </c>
      <c r="L1420" s="42">
        <f t="shared" si="1241"/>
        <v>898.1</v>
      </c>
      <c r="M1420" s="42">
        <f t="shared" si="1242"/>
        <v>886.6</v>
      </c>
      <c r="N1420" s="42">
        <f t="shared" si="1243"/>
        <v>882.2</v>
      </c>
      <c r="O1420" s="48">
        <f t="shared" si="1289"/>
        <v>0</v>
      </c>
      <c r="P1420" s="48">
        <f t="shared" si="1289"/>
        <v>0</v>
      </c>
      <c r="Q1420" s="48">
        <f t="shared" si="1289"/>
        <v>0</v>
      </c>
      <c r="R1420" s="45">
        <f t="shared" si="1260"/>
        <v>898.1</v>
      </c>
      <c r="S1420" s="45">
        <f t="shared" si="1261"/>
        <v>886.6</v>
      </c>
      <c r="T1420" s="45">
        <f t="shared" si="1262"/>
        <v>882.2</v>
      </c>
      <c r="U1420" s="48">
        <f t="shared" si="1289"/>
        <v>0</v>
      </c>
    </row>
    <row r="1421" spans="1:21" ht="31.5" x14ac:dyDescent="0.25">
      <c r="A1421" s="20" t="s">
        <v>65</v>
      </c>
      <c r="B1421" s="20">
        <v>850</v>
      </c>
      <c r="C1421" s="20" t="s">
        <v>32</v>
      </c>
      <c r="D1421" s="20" t="s">
        <v>57</v>
      </c>
      <c r="E1421" s="23" t="s">
        <v>768</v>
      </c>
      <c r="F1421" s="24">
        <v>898.1</v>
      </c>
      <c r="G1421" s="24">
        <v>886.6</v>
      </c>
      <c r="H1421" s="24">
        <v>882.2</v>
      </c>
      <c r="I1421" s="24"/>
      <c r="J1421" s="24"/>
      <c r="K1421" s="24"/>
      <c r="L1421" s="42">
        <f t="shared" si="1241"/>
        <v>898.1</v>
      </c>
      <c r="M1421" s="42">
        <f t="shared" si="1242"/>
        <v>886.6</v>
      </c>
      <c r="N1421" s="42">
        <f t="shared" si="1243"/>
        <v>882.2</v>
      </c>
      <c r="O1421" s="48"/>
      <c r="P1421" s="48"/>
      <c r="Q1421" s="48"/>
      <c r="R1421" s="45">
        <f t="shared" si="1260"/>
        <v>898.1</v>
      </c>
      <c r="S1421" s="45">
        <f t="shared" si="1261"/>
        <v>886.6</v>
      </c>
      <c r="T1421" s="45">
        <f t="shared" si="1262"/>
        <v>882.2</v>
      </c>
      <c r="U1421" s="48"/>
    </row>
    <row r="1422" spans="1:21" ht="47.25" x14ac:dyDescent="0.25">
      <c r="A1422" s="20" t="s">
        <v>66</v>
      </c>
      <c r="B1422" s="20"/>
      <c r="C1422" s="20"/>
      <c r="D1422" s="20"/>
      <c r="E1422" s="23" t="s">
        <v>669</v>
      </c>
      <c r="F1422" s="24">
        <f>F1423</f>
        <v>500</v>
      </c>
      <c r="G1422" s="24">
        <f t="shared" ref="G1422:U1424" si="1290">G1423</f>
        <v>500</v>
      </c>
      <c r="H1422" s="24">
        <f t="shared" si="1290"/>
        <v>500</v>
      </c>
      <c r="I1422" s="24">
        <f t="shared" si="1290"/>
        <v>0</v>
      </c>
      <c r="J1422" s="24">
        <f t="shared" si="1290"/>
        <v>0</v>
      </c>
      <c r="K1422" s="24">
        <f t="shared" si="1290"/>
        <v>0</v>
      </c>
      <c r="L1422" s="42">
        <f t="shared" ref="L1422:L1485" si="1291">F1422+I1422</f>
        <v>500</v>
      </c>
      <c r="M1422" s="42">
        <f t="shared" ref="M1422:M1485" si="1292">G1422+J1422</f>
        <v>500</v>
      </c>
      <c r="N1422" s="42">
        <f t="shared" ref="N1422:N1485" si="1293">H1422+K1422</f>
        <v>500</v>
      </c>
      <c r="O1422" s="48">
        <f t="shared" si="1290"/>
        <v>0</v>
      </c>
      <c r="P1422" s="48">
        <f t="shared" si="1290"/>
        <v>0</v>
      </c>
      <c r="Q1422" s="48">
        <f t="shared" si="1290"/>
        <v>0</v>
      </c>
      <c r="R1422" s="45">
        <f t="shared" si="1260"/>
        <v>500</v>
      </c>
      <c r="S1422" s="45">
        <f t="shared" si="1261"/>
        <v>500</v>
      </c>
      <c r="T1422" s="45">
        <f t="shared" si="1262"/>
        <v>500</v>
      </c>
      <c r="U1422" s="48">
        <f t="shared" si="1290"/>
        <v>0</v>
      </c>
    </row>
    <row r="1423" spans="1:21" ht="31.5" x14ac:dyDescent="0.25">
      <c r="A1423" s="20" t="s">
        <v>66</v>
      </c>
      <c r="B1423" s="20" t="s">
        <v>6</v>
      </c>
      <c r="C1423" s="20"/>
      <c r="D1423" s="20"/>
      <c r="E1423" s="23" t="s">
        <v>733</v>
      </c>
      <c r="F1423" s="24">
        <f>F1424</f>
        <v>500</v>
      </c>
      <c r="G1423" s="24">
        <f t="shared" si="1290"/>
        <v>500</v>
      </c>
      <c r="H1423" s="24">
        <f t="shared" si="1290"/>
        <v>500</v>
      </c>
      <c r="I1423" s="24">
        <f t="shared" si="1290"/>
        <v>0</v>
      </c>
      <c r="J1423" s="24">
        <f t="shared" si="1290"/>
        <v>0</v>
      </c>
      <c r="K1423" s="24">
        <f t="shared" si="1290"/>
        <v>0</v>
      </c>
      <c r="L1423" s="42">
        <f t="shared" si="1291"/>
        <v>500</v>
      </c>
      <c r="M1423" s="42">
        <f t="shared" si="1292"/>
        <v>500</v>
      </c>
      <c r="N1423" s="42">
        <f t="shared" si="1293"/>
        <v>500</v>
      </c>
      <c r="O1423" s="48">
        <f t="shared" si="1290"/>
        <v>0</v>
      </c>
      <c r="P1423" s="48">
        <f t="shared" si="1290"/>
        <v>0</v>
      </c>
      <c r="Q1423" s="48">
        <f t="shared" si="1290"/>
        <v>0</v>
      </c>
      <c r="R1423" s="45">
        <f t="shared" si="1260"/>
        <v>500</v>
      </c>
      <c r="S1423" s="45">
        <f t="shared" si="1261"/>
        <v>500</v>
      </c>
      <c r="T1423" s="45">
        <f t="shared" si="1262"/>
        <v>500</v>
      </c>
      <c r="U1423" s="48">
        <f t="shared" si="1290"/>
        <v>0</v>
      </c>
    </row>
    <row r="1424" spans="1:21" ht="47.25" x14ac:dyDescent="0.25">
      <c r="A1424" s="20" t="s">
        <v>66</v>
      </c>
      <c r="B1424" s="20" t="s">
        <v>167</v>
      </c>
      <c r="C1424" s="20"/>
      <c r="D1424" s="20"/>
      <c r="E1424" s="23" t="s">
        <v>734</v>
      </c>
      <c r="F1424" s="24">
        <f>F1425</f>
        <v>500</v>
      </c>
      <c r="G1424" s="24">
        <f t="shared" si="1290"/>
        <v>500</v>
      </c>
      <c r="H1424" s="24">
        <f t="shared" si="1290"/>
        <v>500</v>
      </c>
      <c r="I1424" s="24">
        <f t="shared" si="1290"/>
        <v>0</v>
      </c>
      <c r="J1424" s="24">
        <f t="shared" si="1290"/>
        <v>0</v>
      </c>
      <c r="K1424" s="24">
        <f t="shared" si="1290"/>
        <v>0</v>
      </c>
      <c r="L1424" s="42">
        <f t="shared" si="1291"/>
        <v>500</v>
      </c>
      <c r="M1424" s="42">
        <f t="shared" si="1292"/>
        <v>500</v>
      </c>
      <c r="N1424" s="42">
        <f t="shared" si="1293"/>
        <v>500</v>
      </c>
      <c r="O1424" s="48">
        <f t="shared" si="1290"/>
        <v>0</v>
      </c>
      <c r="P1424" s="48">
        <f t="shared" si="1290"/>
        <v>0</v>
      </c>
      <c r="Q1424" s="48">
        <f t="shared" si="1290"/>
        <v>0</v>
      </c>
      <c r="R1424" s="45">
        <f t="shared" si="1260"/>
        <v>500</v>
      </c>
      <c r="S1424" s="45">
        <f t="shared" si="1261"/>
        <v>500</v>
      </c>
      <c r="T1424" s="45">
        <f t="shared" si="1262"/>
        <v>500</v>
      </c>
      <c r="U1424" s="48">
        <f t="shared" si="1290"/>
        <v>0</v>
      </c>
    </row>
    <row r="1425" spans="1:21" ht="31.5" x14ac:dyDescent="0.25">
      <c r="A1425" s="20" t="s">
        <v>66</v>
      </c>
      <c r="B1425" s="20">
        <v>240</v>
      </c>
      <c r="C1425" s="20" t="s">
        <v>32</v>
      </c>
      <c r="D1425" s="20" t="s">
        <v>57</v>
      </c>
      <c r="E1425" s="23" t="s">
        <v>768</v>
      </c>
      <c r="F1425" s="24">
        <v>500</v>
      </c>
      <c r="G1425" s="24">
        <v>500</v>
      </c>
      <c r="H1425" s="24">
        <v>500</v>
      </c>
      <c r="I1425" s="24"/>
      <c r="J1425" s="24"/>
      <c r="K1425" s="24"/>
      <c r="L1425" s="42">
        <f t="shared" si="1291"/>
        <v>500</v>
      </c>
      <c r="M1425" s="42">
        <f t="shared" si="1292"/>
        <v>500</v>
      </c>
      <c r="N1425" s="42">
        <f t="shared" si="1293"/>
        <v>500</v>
      </c>
      <c r="O1425" s="48"/>
      <c r="P1425" s="48"/>
      <c r="Q1425" s="48"/>
      <c r="R1425" s="45">
        <f t="shared" si="1260"/>
        <v>500</v>
      </c>
      <c r="S1425" s="45">
        <f t="shared" si="1261"/>
        <v>500</v>
      </c>
      <c r="T1425" s="45">
        <f t="shared" si="1262"/>
        <v>500</v>
      </c>
      <c r="U1425" s="48"/>
    </row>
    <row r="1426" spans="1:21" s="28" customFormat="1" ht="31.5" x14ac:dyDescent="0.25">
      <c r="A1426" s="25" t="s">
        <v>41</v>
      </c>
      <c r="B1426" s="25"/>
      <c r="C1426" s="25"/>
      <c r="D1426" s="25"/>
      <c r="E1426" s="26" t="s">
        <v>670</v>
      </c>
      <c r="F1426" s="27">
        <f>F1427+F1433</f>
        <v>108000</v>
      </c>
      <c r="G1426" s="27">
        <f t="shared" ref="G1426:K1426" si="1294">G1427+G1433</f>
        <v>108000</v>
      </c>
      <c r="H1426" s="27">
        <f t="shared" si="1294"/>
        <v>108000</v>
      </c>
      <c r="I1426" s="27">
        <f t="shared" si="1294"/>
        <v>0</v>
      </c>
      <c r="J1426" s="27">
        <f t="shared" si="1294"/>
        <v>0</v>
      </c>
      <c r="K1426" s="27">
        <f t="shared" si="1294"/>
        <v>0</v>
      </c>
      <c r="L1426" s="42">
        <f t="shared" si="1291"/>
        <v>108000</v>
      </c>
      <c r="M1426" s="42">
        <f t="shared" si="1292"/>
        <v>108000</v>
      </c>
      <c r="N1426" s="42">
        <f t="shared" si="1293"/>
        <v>108000</v>
      </c>
      <c r="O1426" s="49">
        <f t="shared" ref="O1426:P1426" si="1295">O1427+O1433</f>
        <v>0</v>
      </c>
      <c r="P1426" s="49">
        <f t="shared" si="1295"/>
        <v>0</v>
      </c>
      <c r="Q1426" s="49">
        <f t="shared" ref="Q1426" si="1296">Q1427+Q1433</f>
        <v>0</v>
      </c>
      <c r="R1426" s="55">
        <f t="shared" si="1260"/>
        <v>108000</v>
      </c>
      <c r="S1426" s="45">
        <f t="shared" si="1261"/>
        <v>108000</v>
      </c>
      <c r="T1426" s="45">
        <f t="shared" si="1262"/>
        <v>108000</v>
      </c>
      <c r="U1426" s="49">
        <f t="shared" ref="U1426" si="1297">U1427+U1433</f>
        <v>0</v>
      </c>
    </row>
    <row r="1427" spans="1:21" ht="78.75" x14ac:dyDescent="0.25">
      <c r="A1427" s="20" t="s">
        <v>148</v>
      </c>
      <c r="B1427" s="20"/>
      <c r="C1427" s="20"/>
      <c r="D1427" s="20"/>
      <c r="E1427" s="23" t="s">
        <v>671</v>
      </c>
      <c r="F1427" s="24">
        <f>F1428</f>
        <v>2949</v>
      </c>
      <c r="G1427" s="24">
        <f t="shared" ref="G1427:U1427" si="1298">G1428</f>
        <v>0</v>
      </c>
      <c r="H1427" s="24">
        <f t="shared" si="1298"/>
        <v>0</v>
      </c>
      <c r="I1427" s="24">
        <f t="shared" si="1298"/>
        <v>0</v>
      </c>
      <c r="J1427" s="24">
        <f t="shared" si="1298"/>
        <v>0</v>
      </c>
      <c r="K1427" s="24">
        <f t="shared" si="1298"/>
        <v>0</v>
      </c>
      <c r="L1427" s="42">
        <f t="shared" si="1291"/>
        <v>2949</v>
      </c>
      <c r="M1427" s="42">
        <f t="shared" si="1292"/>
        <v>0</v>
      </c>
      <c r="N1427" s="42">
        <f t="shared" si="1293"/>
        <v>0</v>
      </c>
      <c r="O1427" s="48">
        <f t="shared" si="1298"/>
        <v>0</v>
      </c>
      <c r="P1427" s="48">
        <f t="shared" si="1298"/>
        <v>0</v>
      </c>
      <c r="Q1427" s="48">
        <f t="shared" si="1298"/>
        <v>0</v>
      </c>
      <c r="R1427" s="45">
        <f t="shared" si="1260"/>
        <v>2949</v>
      </c>
      <c r="S1427" s="45">
        <f t="shared" si="1261"/>
        <v>0</v>
      </c>
      <c r="T1427" s="45">
        <f t="shared" si="1262"/>
        <v>0</v>
      </c>
      <c r="U1427" s="48">
        <f t="shared" si="1298"/>
        <v>0</v>
      </c>
    </row>
    <row r="1428" spans="1:21" ht="47.25" x14ac:dyDescent="0.25">
      <c r="A1428" s="20" t="s">
        <v>148</v>
      </c>
      <c r="B1428" s="20" t="s">
        <v>55</v>
      </c>
      <c r="C1428" s="20"/>
      <c r="D1428" s="20"/>
      <c r="E1428" s="39" t="s">
        <v>742</v>
      </c>
      <c r="F1428" s="24">
        <f>F1429+F1431</f>
        <v>2949</v>
      </c>
      <c r="G1428" s="24">
        <f t="shared" ref="G1428:K1428" si="1299">G1429+G1431</f>
        <v>0</v>
      </c>
      <c r="H1428" s="24">
        <f t="shared" si="1299"/>
        <v>0</v>
      </c>
      <c r="I1428" s="24">
        <f t="shared" si="1299"/>
        <v>0</v>
      </c>
      <c r="J1428" s="24">
        <f t="shared" si="1299"/>
        <v>0</v>
      </c>
      <c r="K1428" s="24">
        <f t="shared" si="1299"/>
        <v>0</v>
      </c>
      <c r="L1428" s="42">
        <f t="shared" si="1291"/>
        <v>2949</v>
      </c>
      <c r="M1428" s="42">
        <f t="shared" si="1292"/>
        <v>0</v>
      </c>
      <c r="N1428" s="42">
        <f t="shared" si="1293"/>
        <v>0</v>
      </c>
      <c r="O1428" s="48">
        <f t="shared" ref="O1428:P1428" si="1300">O1429+O1431</f>
        <v>0</v>
      </c>
      <c r="P1428" s="48">
        <f t="shared" si="1300"/>
        <v>0</v>
      </c>
      <c r="Q1428" s="48">
        <f t="shared" ref="Q1428" si="1301">Q1429+Q1431</f>
        <v>0</v>
      </c>
      <c r="R1428" s="45">
        <f t="shared" si="1260"/>
        <v>2949</v>
      </c>
      <c r="S1428" s="45">
        <f t="shared" si="1261"/>
        <v>0</v>
      </c>
      <c r="T1428" s="45">
        <f t="shared" si="1262"/>
        <v>0</v>
      </c>
      <c r="U1428" s="48">
        <f t="shared" ref="U1428" si="1302">U1429+U1431</f>
        <v>0</v>
      </c>
    </row>
    <row r="1429" spans="1:21" x14ac:dyDescent="0.25">
      <c r="A1429" s="20" t="s">
        <v>148</v>
      </c>
      <c r="B1429" s="20" t="s">
        <v>419</v>
      </c>
      <c r="C1429" s="20"/>
      <c r="D1429" s="20"/>
      <c r="E1429" s="39" t="s">
        <v>743</v>
      </c>
      <c r="F1429" s="24">
        <f>F1430</f>
        <v>240</v>
      </c>
      <c r="G1429" s="24">
        <f t="shared" ref="G1429:U1429" si="1303">G1430</f>
        <v>0</v>
      </c>
      <c r="H1429" s="24">
        <f t="shared" si="1303"/>
        <v>0</v>
      </c>
      <c r="I1429" s="24">
        <f t="shared" si="1303"/>
        <v>0</v>
      </c>
      <c r="J1429" s="24">
        <f t="shared" si="1303"/>
        <v>0</v>
      </c>
      <c r="K1429" s="24">
        <f t="shared" si="1303"/>
        <v>0</v>
      </c>
      <c r="L1429" s="42">
        <f t="shared" si="1291"/>
        <v>240</v>
      </c>
      <c r="M1429" s="42">
        <f t="shared" si="1292"/>
        <v>0</v>
      </c>
      <c r="N1429" s="42">
        <f t="shared" si="1293"/>
        <v>0</v>
      </c>
      <c r="O1429" s="48">
        <f t="shared" si="1303"/>
        <v>0</v>
      </c>
      <c r="P1429" s="48">
        <f t="shared" si="1303"/>
        <v>0</v>
      </c>
      <c r="Q1429" s="48">
        <f t="shared" si="1303"/>
        <v>0</v>
      </c>
      <c r="R1429" s="45">
        <f t="shared" si="1260"/>
        <v>240</v>
      </c>
      <c r="S1429" s="45">
        <f t="shared" si="1261"/>
        <v>0</v>
      </c>
      <c r="T1429" s="45">
        <f t="shared" si="1262"/>
        <v>0</v>
      </c>
      <c r="U1429" s="48">
        <f t="shared" si="1303"/>
        <v>0</v>
      </c>
    </row>
    <row r="1430" spans="1:21" x14ac:dyDescent="0.25">
      <c r="A1430" s="20" t="s">
        <v>148</v>
      </c>
      <c r="B1430" s="20">
        <v>610</v>
      </c>
      <c r="C1430" s="20" t="s">
        <v>12</v>
      </c>
      <c r="D1430" s="20" t="s">
        <v>71</v>
      </c>
      <c r="E1430" s="23" t="s">
        <v>773</v>
      </c>
      <c r="F1430" s="24">
        <v>240</v>
      </c>
      <c r="G1430" s="24">
        <v>0</v>
      </c>
      <c r="H1430" s="24">
        <v>0</v>
      </c>
      <c r="I1430" s="24"/>
      <c r="J1430" s="24"/>
      <c r="K1430" s="24"/>
      <c r="L1430" s="42">
        <f t="shared" si="1291"/>
        <v>240</v>
      </c>
      <c r="M1430" s="42">
        <f t="shared" si="1292"/>
        <v>0</v>
      </c>
      <c r="N1430" s="42">
        <f t="shared" si="1293"/>
        <v>0</v>
      </c>
      <c r="O1430" s="48"/>
      <c r="P1430" s="48"/>
      <c r="Q1430" s="48"/>
      <c r="R1430" s="45">
        <f t="shared" si="1260"/>
        <v>240</v>
      </c>
      <c r="S1430" s="45">
        <f t="shared" si="1261"/>
        <v>0</v>
      </c>
      <c r="T1430" s="45">
        <f t="shared" si="1262"/>
        <v>0</v>
      </c>
      <c r="U1430" s="48"/>
    </row>
    <row r="1431" spans="1:21" x14ac:dyDescent="0.25">
      <c r="A1431" s="20" t="s">
        <v>148</v>
      </c>
      <c r="B1431" s="20" t="s">
        <v>420</v>
      </c>
      <c r="C1431" s="20"/>
      <c r="D1431" s="20"/>
      <c r="E1431" s="23" t="s">
        <v>744</v>
      </c>
      <c r="F1431" s="24">
        <f>F1432</f>
        <v>2709</v>
      </c>
      <c r="G1431" s="24">
        <f t="shared" ref="G1431:U1431" si="1304">G1432</f>
        <v>0</v>
      </c>
      <c r="H1431" s="24">
        <f t="shared" si="1304"/>
        <v>0</v>
      </c>
      <c r="I1431" s="24">
        <f t="shared" si="1304"/>
        <v>0</v>
      </c>
      <c r="J1431" s="24">
        <f t="shared" si="1304"/>
        <v>0</v>
      </c>
      <c r="K1431" s="24">
        <f t="shared" si="1304"/>
        <v>0</v>
      </c>
      <c r="L1431" s="42">
        <f t="shared" si="1291"/>
        <v>2709</v>
      </c>
      <c r="M1431" s="42">
        <f t="shared" si="1292"/>
        <v>0</v>
      </c>
      <c r="N1431" s="42">
        <f t="shared" si="1293"/>
        <v>0</v>
      </c>
      <c r="O1431" s="48">
        <f t="shared" si="1304"/>
        <v>0</v>
      </c>
      <c r="P1431" s="48">
        <f t="shared" si="1304"/>
        <v>0</v>
      </c>
      <c r="Q1431" s="48">
        <f t="shared" si="1304"/>
        <v>0</v>
      </c>
      <c r="R1431" s="45">
        <f t="shared" si="1260"/>
        <v>2709</v>
      </c>
      <c r="S1431" s="45">
        <f t="shared" si="1261"/>
        <v>0</v>
      </c>
      <c r="T1431" s="45">
        <f t="shared" si="1262"/>
        <v>0</v>
      </c>
      <c r="U1431" s="48">
        <f t="shared" si="1304"/>
        <v>0</v>
      </c>
    </row>
    <row r="1432" spans="1:21" x14ac:dyDescent="0.25">
      <c r="A1432" s="20" t="s">
        <v>148</v>
      </c>
      <c r="B1432" s="20">
        <v>620</v>
      </c>
      <c r="C1432" s="20" t="s">
        <v>12</v>
      </c>
      <c r="D1432" s="20" t="s">
        <v>71</v>
      </c>
      <c r="E1432" s="23" t="s">
        <v>773</v>
      </c>
      <c r="F1432" s="24">
        <v>2709</v>
      </c>
      <c r="G1432" s="24">
        <v>0</v>
      </c>
      <c r="H1432" s="24">
        <v>0</v>
      </c>
      <c r="I1432" s="24"/>
      <c r="J1432" s="24"/>
      <c r="K1432" s="24"/>
      <c r="L1432" s="42">
        <f t="shared" si="1291"/>
        <v>2709</v>
      </c>
      <c r="M1432" s="42">
        <f t="shared" si="1292"/>
        <v>0</v>
      </c>
      <c r="N1432" s="42">
        <f t="shared" si="1293"/>
        <v>0</v>
      </c>
      <c r="O1432" s="48"/>
      <c r="P1432" s="48"/>
      <c r="Q1432" s="48"/>
      <c r="R1432" s="45">
        <f t="shared" si="1260"/>
        <v>2709</v>
      </c>
      <c r="S1432" s="45">
        <f t="shared" si="1261"/>
        <v>0</v>
      </c>
      <c r="T1432" s="45">
        <f t="shared" si="1262"/>
        <v>0</v>
      </c>
      <c r="U1432" s="48"/>
    </row>
    <row r="1433" spans="1:21" ht="47.25" x14ac:dyDescent="0.25">
      <c r="A1433" s="29" t="s">
        <v>35</v>
      </c>
      <c r="B1433" s="20"/>
      <c r="C1433" s="20"/>
      <c r="D1433" s="20"/>
      <c r="E1433" s="23" t="s">
        <v>672</v>
      </c>
      <c r="F1433" s="24">
        <f>F1434+F1442+F1445+F1456</f>
        <v>105051</v>
      </c>
      <c r="G1433" s="24">
        <f t="shared" ref="G1433:K1433" si="1305">G1434+G1442+G1445+G1456</f>
        <v>108000</v>
      </c>
      <c r="H1433" s="24">
        <f t="shared" si="1305"/>
        <v>108000</v>
      </c>
      <c r="I1433" s="24">
        <f t="shared" si="1305"/>
        <v>0</v>
      </c>
      <c r="J1433" s="24">
        <f t="shared" si="1305"/>
        <v>0</v>
      </c>
      <c r="K1433" s="24">
        <f t="shared" si="1305"/>
        <v>0</v>
      </c>
      <c r="L1433" s="42">
        <f t="shared" si="1291"/>
        <v>105051</v>
      </c>
      <c r="M1433" s="42">
        <f t="shared" si="1292"/>
        <v>108000</v>
      </c>
      <c r="N1433" s="42">
        <f t="shared" si="1293"/>
        <v>108000</v>
      </c>
      <c r="O1433" s="48">
        <f t="shared" ref="O1433:P1433" si="1306">O1434+O1442+O1445+O1456</f>
        <v>0</v>
      </c>
      <c r="P1433" s="48">
        <f t="shared" si="1306"/>
        <v>0</v>
      </c>
      <c r="Q1433" s="48">
        <f t="shared" ref="Q1433" si="1307">Q1434+Q1442+Q1445+Q1456</f>
        <v>0</v>
      </c>
      <c r="R1433" s="45">
        <f t="shared" si="1260"/>
        <v>105051</v>
      </c>
      <c r="S1433" s="45">
        <f t="shared" si="1261"/>
        <v>108000</v>
      </c>
      <c r="T1433" s="45">
        <f t="shared" si="1262"/>
        <v>108000</v>
      </c>
      <c r="U1433" s="48">
        <f t="shared" ref="U1433" si="1308">U1434+U1442+U1445+U1456</f>
        <v>0</v>
      </c>
    </row>
    <row r="1434" spans="1:21" ht="31.5" x14ac:dyDescent="0.25">
      <c r="A1434" s="29" t="s">
        <v>35</v>
      </c>
      <c r="B1434" s="20" t="s">
        <v>6</v>
      </c>
      <c r="C1434" s="20"/>
      <c r="D1434" s="20"/>
      <c r="E1434" s="23" t="s">
        <v>733</v>
      </c>
      <c r="F1434" s="24">
        <f>F1435</f>
        <v>89678</v>
      </c>
      <c r="G1434" s="24">
        <f t="shared" ref="G1434:U1434" si="1309">G1435</f>
        <v>108000</v>
      </c>
      <c r="H1434" s="24">
        <f t="shared" si="1309"/>
        <v>108000</v>
      </c>
      <c r="I1434" s="24">
        <f t="shared" si="1309"/>
        <v>0</v>
      </c>
      <c r="J1434" s="24">
        <f t="shared" si="1309"/>
        <v>0</v>
      </c>
      <c r="K1434" s="24">
        <f t="shared" si="1309"/>
        <v>0</v>
      </c>
      <c r="L1434" s="42">
        <f t="shared" si="1291"/>
        <v>89678</v>
      </c>
      <c r="M1434" s="42">
        <f t="shared" si="1292"/>
        <v>108000</v>
      </c>
      <c r="N1434" s="42">
        <f t="shared" si="1293"/>
        <v>108000</v>
      </c>
      <c r="O1434" s="48">
        <f t="shared" si="1309"/>
        <v>0</v>
      </c>
      <c r="P1434" s="48">
        <f t="shared" si="1309"/>
        <v>0</v>
      </c>
      <c r="Q1434" s="48">
        <f t="shared" si="1309"/>
        <v>0</v>
      </c>
      <c r="R1434" s="45">
        <f t="shared" si="1260"/>
        <v>89678</v>
      </c>
      <c r="S1434" s="45">
        <f t="shared" si="1261"/>
        <v>108000</v>
      </c>
      <c r="T1434" s="45">
        <f t="shared" si="1262"/>
        <v>108000</v>
      </c>
      <c r="U1434" s="48">
        <f t="shared" si="1309"/>
        <v>0</v>
      </c>
    </row>
    <row r="1435" spans="1:21" ht="47.25" x14ac:dyDescent="0.25">
      <c r="A1435" s="29" t="s">
        <v>35</v>
      </c>
      <c r="B1435" s="20" t="s">
        <v>167</v>
      </c>
      <c r="C1435" s="20"/>
      <c r="D1435" s="20"/>
      <c r="E1435" s="23" t="s">
        <v>734</v>
      </c>
      <c r="F1435" s="24">
        <f>F1436+F1437+F1438+F1439+F1440+F1441</f>
        <v>89678</v>
      </c>
      <c r="G1435" s="24">
        <f t="shared" ref="G1435:K1435" si="1310">G1436+G1437+G1438+G1439+G1440+G1441</f>
        <v>108000</v>
      </c>
      <c r="H1435" s="24">
        <f t="shared" si="1310"/>
        <v>108000</v>
      </c>
      <c r="I1435" s="24">
        <f t="shared" si="1310"/>
        <v>0</v>
      </c>
      <c r="J1435" s="24">
        <f t="shared" si="1310"/>
        <v>0</v>
      </c>
      <c r="K1435" s="24">
        <f t="shared" si="1310"/>
        <v>0</v>
      </c>
      <c r="L1435" s="42">
        <f t="shared" si="1291"/>
        <v>89678</v>
      </c>
      <c r="M1435" s="42">
        <f t="shared" si="1292"/>
        <v>108000</v>
      </c>
      <c r="N1435" s="42">
        <f t="shared" si="1293"/>
        <v>108000</v>
      </c>
      <c r="O1435" s="48">
        <f t="shared" ref="O1435:P1435" si="1311">O1436+O1437+O1438+O1439+O1440+O1441</f>
        <v>0</v>
      </c>
      <c r="P1435" s="48">
        <f t="shared" si="1311"/>
        <v>0</v>
      </c>
      <c r="Q1435" s="48">
        <f t="shared" ref="Q1435" si="1312">Q1436+Q1437+Q1438+Q1439+Q1440+Q1441</f>
        <v>0</v>
      </c>
      <c r="R1435" s="45">
        <f t="shared" si="1260"/>
        <v>89678</v>
      </c>
      <c r="S1435" s="45">
        <f t="shared" si="1261"/>
        <v>108000</v>
      </c>
      <c r="T1435" s="45">
        <f t="shared" si="1262"/>
        <v>108000</v>
      </c>
      <c r="U1435" s="48">
        <f t="shared" ref="U1435" si="1313">U1436+U1437+U1438+U1439+U1440+U1441</f>
        <v>0</v>
      </c>
    </row>
    <row r="1436" spans="1:21" s="32" customFormat="1" x14ac:dyDescent="0.25">
      <c r="A1436" s="29" t="s">
        <v>35</v>
      </c>
      <c r="B1436" s="29">
        <v>240</v>
      </c>
      <c r="C1436" s="29" t="s">
        <v>10</v>
      </c>
      <c r="D1436" s="29" t="s">
        <v>11</v>
      </c>
      <c r="E1436" s="23" t="s">
        <v>757</v>
      </c>
      <c r="F1436" s="31">
        <v>68474.899999999994</v>
      </c>
      <c r="G1436" s="31">
        <v>108000</v>
      </c>
      <c r="H1436" s="31">
        <v>108000</v>
      </c>
      <c r="I1436" s="31"/>
      <c r="J1436" s="31"/>
      <c r="K1436" s="31"/>
      <c r="L1436" s="42">
        <f t="shared" si="1291"/>
        <v>68474.899999999994</v>
      </c>
      <c r="M1436" s="42">
        <f t="shared" si="1292"/>
        <v>108000</v>
      </c>
      <c r="N1436" s="42">
        <f t="shared" si="1293"/>
        <v>108000</v>
      </c>
      <c r="O1436" s="51"/>
      <c r="P1436" s="51"/>
      <c r="Q1436" s="51"/>
      <c r="R1436" s="45">
        <f t="shared" si="1260"/>
        <v>68474.899999999994</v>
      </c>
      <c r="S1436" s="45">
        <f t="shared" si="1261"/>
        <v>108000</v>
      </c>
      <c r="T1436" s="45">
        <f t="shared" si="1262"/>
        <v>108000</v>
      </c>
      <c r="U1436" s="51"/>
    </row>
    <row r="1437" spans="1:21" s="32" customFormat="1" x14ac:dyDescent="0.25">
      <c r="A1437" s="29" t="s">
        <v>35</v>
      </c>
      <c r="B1437" s="29">
        <v>240</v>
      </c>
      <c r="C1437" s="29" t="s">
        <v>44</v>
      </c>
      <c r="D1437" s="29" t="s">
        <v>71</v>
      </c>
      <c r="E1437" s="23" t="s">
        <v>762</v>
      </c>
      <c r="F1437" s="31">
        <v>4551</v>
      </c>
      <c r="G1437" s="31">
        <v>0</v>
      </c>
      <c r="H1437" s="31">
        <v>0</v>
      </c>
      <c r="I1437" s="31"/>
      <c r="J1437" s="31"/>
      <c r="K1437" s="31"/>
      <c r="L1437" s="42">
        <f t="shared" si="1291"/>
        <v>4551</v>
      </c>
      <c r="M1437" s="42">
        <f t="shared" si="1292"/>
        <v>0</v>
      </c>
      <c r="N1437" s="42">
        <f t="shared" si="1293"/>
        <v>0</v>
      </c>
      <c r="O1437" s="51"/>
      <c r="P1437" s="51"/>
      <c r="Q1437" s="51"/>
      <c r="R1437" s="45">
        <f t="shared" si="1260"/>
        <v>4551</v>
      </c>
      <c r="S1437" s="45">
        <f t="shared" si="1261"/>
        <v>0</v>
      </c>
      <c r="T1437" s="45">
        <f t="shared" si="1262"/>
        <v>0</v>
      </c>
      <c r="U1437" s="51"/>
    </row>
    <row r="1438" spans="1:21" s="32" customFormat="1" x14ac:dyDescent="0.25">
      <c r="A1438" s="29" t="s">
        <v>35</v>
      </c>
      <c r="B1438" s="29">
        <v>240</v>
      </c>
      <c r="C1438" s="29" t="s">
        <v>58</v>
      </c>
      <c r="D1438" s="29" t="s">
        <v>10</v>
      </c>
      <c r="E1438" s="23" t="s">
        <v>764</v>
      </c>
      <c r="F1438" s="31">
        <v>1320</v>
      </c>
      <c r="G1438" s="31">
        <v>0</v>
      </c>
      <c r="H1438" s="31">
        <v>0</v>
      </c>
      <c r="I1438" s="31"/>
      <c r="J1438" s="31"/>
      <c r="K1438" s="31"/>
      <c r="L1438" s="42">
        <f t="shared" si="1291"/>
        <v>1320</v>
      </c>
      <c r="M1438" s="42">
        <f t="shared" si="1292"/>
        <v>0</v>
      </c>
      <c r="N1438" s="42">
        <f t="shared" si="1293"/>
        <v>0</v>
      </c>
      <c r="O1438" s="51"/>
      <c r="P1438" s="51"/>
      <c r="Q1438" s="51"/>
      <c r="R1438" s="45">
        <f t="shared" si="1260"/>
        <v>1320</v>
      </c>
      <c r="S1438" s="45">
        <f t="shared" si="1261"/>
        <v>0</v>
      </c>
      <c r="T1438" s="45">
        <f t="shared" si="1262"/>
        <v>0</v>
      </c>
      <c r="U1438" s="51"/>
    </row>
    <row r="1439" spans="1:21" s="32" customFormat="1" x14ac:dyDescent="0.25">
      <c r="A1439" s="29" t="s">
        <v>35</v>
      </c>
      <c r="B1439" s="29">
        <v>240</v>
      </c>
      <c r="C1439" s="29" t="s">
        <v>58</v>
      </c>
      <c r="D1439" s="29" t="s">
        <v>57</v>
      </c>
      <c r="E1439" s="23" t="s">
        <v>766</v>
      </c>
      <c r="F1439" s="31">
        <v>4682.1000000000004</v>
      </c>
      <c r="G1439" s="31">
        <v>0</v>
      </c>
      <c r="H1439" s="31">
        <v>0</v>
      </c>
      <c r="I1439" s="31"/>
      <c r="J1439" s="31"/>
      <c r="K1439" s="31"/>
      <c r="L1439" s="42">
        <f t="shared" si="1291"/>
        <v>4682.1000000000004</v>
      </c>
      <c r="M1439" s="42">
        <f t="shared" si="1292"/>
        <v>0</v>
      </c>
      <c r="N1439" s="42">
        <f t="shared" si="1293"/>
        <v>0</v>
      </c>
      <c r="O1439" s="51"/>
      <c r="P1439" s="51"/>
      <c r="Q1439" s="51"/>
      <c r="R1439" s="45">
        <f t="shared" si="1260"/>
        <v>4682.1000000000004</v>
      </c>
      <c r="S1439" s="45">
        <f t="shared" si="1261"/>
        <v>0</v>
      </c>
      <c r="T1439" s="45">
        <f t="shared" si="1262"/>
        <v>0</v>
      </c>
      <c r="U1439" s="51"/>
    </row>
    <row r="1440" spans="1:21" s="32" customFormat="1" x14ac:dyDescent="0.25">
      <c r="A1440" s="29" t="s">
        <v>35</v>
      </c>
      <c r="B1440" s="29">
        <v>240</v>
      </c>
      <c r="C1440" s="29" t="s">
        <v>98</v>
      </c>
      <c r="D1440" s="29" t="s">
        <v>10</v>
      </c>
      <c r="E1440" s="23" t="s">
        <v>774</v>
      </c>
      <c r="F1440" s="31">
        <v>10061</v>
      </c>
      <c r="G1440" s="31">
        <v>0</v>
      </c>
      <c r="H1440" s="31">
        <v>0</v>
      </c>
      <c r="I1440" s="31"/>
      <c r="J1440" s="31"/>
      <c r="K1440" s="31"/>
      <c r="L1440" s="42">
        <f t="shared" si="1291"/>
        <v>10061</v>
      </c>
      <c r="M1440" s="42">
        <f t="shared" si="1292"/>
        <v>0</v>
      </c>
      <c r="N1440" s="42">
        <f t="shared" si="1293"/>
        <v>0</v>
      </c>
      <c r="O1440" s="51"/>
      <c r="P1440" s="51"/>
      <c r="Q1440" s="51"/>
      <c r="R1440" s="45">
        <f t="shared" si="1260"/>
        <v>10061</v>
      </c>
      <c r="S1440" s="45">
        <f t="shared" si="1261"/>
        <v>0</v>
      </c>
      <c r="T1440" s="45">
        <f t="shared" si="1262"/>
        <v>0</v>
      </c>
      <c r="U1440" s="51"/>
    </row>
    <row r="1441" spans="1:21" s="32" customFormat="1" x14ac:dyDescent="0.25">
      <c r="A1441" s="29" t="s">
        <v>35</v>
      </c>
      <c r="B1441" s="29">
        <v>240</v>
      </c>
      <c r="C1441" s="29" t="s">
        <v>33</v>
      </c>
      <c r="D1441" s="29" t="s">
        <v>73</v>
      </c>
      <c r="E1441" s="23" t="s">
        <v>786</v>
      </c>
      <c r="F1441" s="31">
        <v>589</v>
      </c>
      <c r="G1441" s="31">
        <v>0</v>
      </c>
      <c r="H1441" s="31">
        <v>0</v>
      </c>
      <c r="I1441" s="31"/>
      <c r="J1441" s="31"/>
      <c r="K1441" s="31"/>
      <c r="L1441" s="42">
        <f t="shared" si="1291"/>
        <v>589</v>
      </c>
      <c r="M1441" s="42">
        <f t="shared" si="1292"/>
        <v>0</v>
      </c>
      <c r="N1441" s="42">
        <f t="shared" si="1293"/>
        <v>0</v>
      </c>
      <c r="O1441" s="51"/>
      <c r="P1441" s="51"/>
      <c r="Q1441" s="51"/>
      <c r="R1441" s="45">
        <f t="shared" si="1260"/>
        <v>589</v>
      </c>
      <c r="S1441" s="45">
        <f t="shared" si="1261"/>
        <v>0</v>
      </c>
      <c r="T1441" s="45">
        <f t="shared" si="1262"/>
        <v>0</v>
      </c>
      <c r="U1441" s="51"/>
    </row>
    <row r="1442" spans="1:21" s="32" customFormat="1" ht="47.25" x14ac:dyDescent="0.25">
      <c r="A1442" s="29" t="s">
        <v>35</v>
      </c>
      <c r="B1442" s="29" t="s">
        <v>14</v>
      </c>
      <c r="C1442" s="29"/>
      <c r="D1442" s="29"/>
      <c r="E1442" s="23" t="s">
        <v>740</v>
      </c>
      <c r="F1442" s="31">
        <f>F1443</f>
        <v>1480</v>
      </c>
      <c r="G1442" s="31">
        <f t="shared" ref="G1442:U1443" si="1314">G1443</f>
        <v>0</v>
      </c>
      <c r="H1442" s="31">
        <f t="shared" si="1314"/>
        <v>0</v>
      </c>
      <c r="I1442" s="31">
        <f t="shared" si="1314"/>
        <v>0</v>
      </c>
      <c r="J1442" s="31">
        <f t="shared" si="1314"/>
        <v>0</v>
      </c>
      <c r="K1442" s="31">
        <f t="shared" si="1314"/>
        <v>0</v>
      </c>
      <c r="L1442" s="42">
        <f t="shared" si="1291"/>
        <v>1480</v>
      </c>
      <c r="M1442" s="42">
        <f t="shared" si="1292"/>
        <v>0</v>
      </c>
      <c r="N1442" s="42">
        <f t="shared" si="1293"/>
        <v>0</v>
      </c>
      <c r="O1442" s="51">
        <f t="shared" si="1314"/>
        <v>0</v>
      </c>
      <c r="P1442" s="51">
        <f t="shared" si="1314"/>
        <v>0</v>
      </c>
      <c r="Q1442" s="51">
        <f t="shared" si="1314"/>
        <v>0</v>
      </c>
      <c r="R1442" s="45">
        <f t="shared" si="1260"/>
        <v>1480</v>
      </c>
      <c r="S1442" s="45">
        <f t="shared" si="1261"/>
        <v>0</v>
      </c>
      <c r="T1442" s="45">
        <f t="shared" si="1262"/>
        <v>0</v>
      </c>
      <c r="U1442" s="51">
        <f t="shared" si="1314"/>
        <v>0</v>
      </c>
    </row>
    <row r="1443" spans="1:21" s="32" customFormat="1" x14ac:dyDescent="0.25">
      <c r="A1443" s="29" t="s">
        <v>35</v>
      </c>
      <c r="B1443" s="29" t="s">
        <v>330</v>
      </c>
      <c r="C1443" s="29"/>
      <c r="D1443" s="29"/>
      <c r="E1443" s="23" t="s">
        <v>741</v>
      </c>
      <c r="F1443" s="31">
        <f>F1444</f>
        <v>1480</v>
      </c>
      <c r="G1443" s="31">
        <f t="shared" si="1314"/>
        <v>0</v>
      </c>
      <c r="H1443" s="31">
        <f t="shared" si="1314"/>
        <v>0</v>
      </c>
      <c r="I1443" s="31">
        <f t="shared" si="1314"/>
        <v>0</v>
      </c>
      <c r="J1443" s="31">
        <f t="shared" si="1314"/>
        <v>0</v>
      </c>
      <c r="K1443" s="31">
        <f t="shared" si="1314"/>
        <v>0</v>
      </c>
      <c r="L1443" s="42">
        <f t="shared" si="1291"/>
        <v>1480</v>
      </c>
      <c r="M1443" s="42">
        <f t="shared" si="1292"/>
        <v>0</v>
      </c>
      <c r="N1443" s="42">
        <f t="shared" si="1293"/>
        <v>0</v>
      </c>
      <c r="O1443" s="51">
        <f t="shared" si="1314"/>
        <v>0</v>
      </c>
      <c r="P1443" s="51">
        <f t="shared" si="1314"/>
        <v>0</v>
      </c>
      <c r="Q1443" s="51">
        <f t="shared" si="1314"/>
        <v>0</v>
      </c>
      <c r="R1443" s="45">
        <f t="shared" si="1260"/>
        <v>1480</v>
      </c>
      <c r="S1443" s="45">
        <f t="shared" si="1261"/>
        <v>0</v>
      </c>
      <c r="T1443" s="45">
        <f t="shared" si="1262"/>
        <v>0</v>
      </c>
      <c r="U1443" s="51">
        <f t="shared" si="1314"/>
        <v>0</v>
      </c>
    </row>
    <row r="1444" spans="1:21" s="32" customFormat="1" x14ac:dyDescent="0.25">
      <c r="A1444" s="29" t="s">
        <v>35</v>
      </c>
      <c r="B1444" s="29">
        <v>410</v>
      </c>
      <c r="C1444" s="29" t="s">
        <v>44</v>
      </c>
      <c r="D1444" s="29" t="s">
        <v>71</v>
      </c>
      <c r="E1444" s="23" t="s">
        <v>762</v>
      </c>
      <c r="F1444" s="31">
        <v>1480</v>
      </c>
      <c r="G1444" s="31">
        <v>0</v>
      </c>
      <c r="H1444" s="31">
        <v>0</v>
      </c>
      <c r="I1444" s="31"/>
      <c r="J1444" s="31"/>
      <c r="K1444" s="31"/>
      <c r="L1444" s="42">
        <f t="shared" si="1291"/>
        <v>1480</v>
      </c>
      <c r="M1444" s="42">
        <f t="shared" si="1292"/>
        <v>0</v>
      </c>
      <c r="N1444" s="42">
        <f t="shared" si="1293"/>
        <v>0</v>
      </c>
      <c r="O1444" s="51"/>
      <c r="P1444" s="51"/>
      <c r="Q1444" s="51"/>
      <c r="R1444" s="45">
        <f t="shared" ref="R1444:R1536" si="1315">L1444+O1444</f>
        <v>1480</v>
      </c>
      <c r="S1444" s="45">
        <f t="shared" ref="S1444:S1536" si="1316">M1444+P1444</f>
        <v>0</v>
      </c>
      <c r="T1444" s="45">
        <f t="shared" ref="T1444:T1536" si="1317">N1444+Q1444</f>
        <v>0</v>
      </c>
      <c r="U1444" s="51"/>
    </row>
    <row r="1445" spans="1:21" ht="47.25" x14ac:dyDescent="0.25">
      <c r="A1445" s="29" t="s">
        <v>35</v>
      </c>
      <c r="B1445" s="20" t="s">
        <v>55</v>
      </c>
      <c r="C1445" s="20"/>
      <c r="D1445" s="20"/>
      <c r="E1445" s="39" t="s">
        <v>742</v>
      </c>
      <c r="F1445" s="24">
        <f>F1446+F1449+F1452</f>
        <v>3350</v>
      </c>
      <c r="G1445" s="24">
        <f t="shared" ref="G1445:K1445" si="1318">G1446+G1449+G1452</f>
        <v>0</v>
      </c>
      <c r="H1445" s="24">
        <f t="shared" si="1318"/>
        <v>0</v>
      </c>
      <c r="I1445" s="24">
        <f t="shared" si="1318"/>
        <v>0</v>
      </c>
      <c r="J1445" s="24">
        <f t="shared" si="1318"/>
        <v>0</v>
      </c>
      <c r="K1445" s="24">
        <f t="shared" si="1318"/>
        <v>0</v>
      </c>
      <c r="L1445" s="42">
        <f t="shared" si="1291"/>
        <v>3350</v>
      </c>
      <c r="M1445" s="42">
        <f t="shared" si="1292"/>
        <v>0</v>
      </c>
      <c r="N1445" s="42">
        <f t="shared" si="1293"/>
        <v>0</v>
      </c>
      <c r="O1445" s="48">
        <f t="shared" ref="O1445:P1445" si="1319">O1446+O1449+O1452</f>
        <v>0</v>
      </c>
      <c r="P1445" s="48">
        <f t="shared" si="1319"/>
        <v>0</v>
      </c>
      <c r="Q1445" s="48">
        <f t="shared" ref="Q1445" si="1320">Q1446+Q1449+Q1452</f>
        <v>0</v>
      </c>
      <c r="R1445" s="45">
        <f t="shared" si="1315"/>
        <v>3350</v>
      </c>
      <c r="S1445" s="45">
        <f t="shared" si="1316"/>
        <v>0</v>
      </c>
      <c r="T1445" s="45">
        <f t="shared" si="1317"/>
        <v>0</v>
      </c>
      <c r="U1445" s="48">
        <f t="shared" ref="U1445" si="1321">U1446+U1449+U1452</f>
        <v>0</v>
      </c>
    </row>
    <row r="1446" spans="1:21" x14ac:dyDescent="0.25">
      <c r="A1446" s="29" t="s">
        <v>35</v>
      </c>
      <c r="B1446" s="20" t="s">
        <v>419</v>
      </c>
      <c r="C1446" s="20"/>
      <c r="D1446" s="20"/>
      <c r="E1446" s="39" t="s">
        <v>743</v>
      </c>
      <c r="F1446" s="24">
        <f>F1447+F1448</f>
        <v>175</v>
      </c>
      <c r="G1446" s="24">
        <f t="shared" ref="G1446:K1446" si="1322">G1447+G1448</f>
        <v>0</v>
      </c>
      <c r="H1446" s="24">
        <f t="shared" si="1322"/>
        <v>0</v>
      </c>
      <c r="I1446" s="24">
        <f t="shared" si="1322"/>
        <v>0</v>
      </c>
      <c r="J1446" s="24">
        <f t="shared" si="1322"/>
        <v>0</v>
      </c>
      <c r="K1446" s="24">
        <f t="shared" si="1322"/>
        <v>0</v>
      </c>
      <c r="L1446" s="42">
        <f t="shared" si="1291"/>
        <v>175</v>
      </c>
      <c r="M1446" s="42">
        <f t="shared" si="1292"/>
        <v>0</v>
      </c>
      <c r="N1446" s="42">
        <f t="shared" si="1293"/>
        <v>0</v>
      </c>
      <c r="O1446" s="48">
        <f t="shared" ref="O1446:P1446" si="1323">O1447+O1448</f>
        <v>0</v>
      </c>
      <c r="P1446" s="48">
        <f t="shared" si="1323"/>
        <v>0</v>
      </c>
      <c r="Q1446" s="48">
        <f t="shared" ref="Q1446" si="1324">Q1447+Q1448</f>
        <v>0</v>
      </c>
      <c r="R1446" s="45">
        <f t="shared" si="1315"/>
        <v>175</v>
      </c>
      <c r="S1446" s="45">
        <f t="shared" si="1316"/>
        <v>0</v>
      </c>
      <c r="T1446" s="45">
        <f t="shared" si="1317"/>
        <v>0</v>
      </c>
      <c r="U1446" s="48">
        <f t="shared" ref="U1446" si="1325">U1447+U1448</f>
        <v>0</v>
      </c>
    </row>
    <row r="1447" spans="1:21" x14ac:dyDescent="0.25">
      <c r="A1447" s="29" t="s">
        <v>35</v>
      </c>
      <c r="B1447" s="20">
        <v>610</v>
      </c>
      <c r="C1447" s="20" t="s">
        <v>12</v>
      </c>
      <c r="D1447" s="20" t="s">
        <v>71</v>
      </c>
      <c r="E1447" s="23" t="s">
        <v>773</v>
      </c>
      <c r="F1447" s="24">
        <v>5</v>
      </c>
      <c r="G1447" s="24">
        <v>0</v>
      </c>
      <c r="H1447" s="24">
        <v>0</v>
      </c>
      <c r="I1447" s="24"/>
      <c r="J1447" s="24"/>
      <c r="K1447" s="24"/>
      <c r="L1447" s="42">
        <f t="shared" si="1291"/>
        <v>5</v>
      </c>
      <c r="M1447" s="42">
        <f t="shared" si="1292"/>
        <v>0</v>
      </c>
      <c r="N1447" s="42">
        <f t="shared" si="1293"/>
        <v>0</v>
      </c>
      <c r="O1447" s="48"/>
      <c r="P1447" s="48"/>
      <c r="Q1447" s="48"/>
      <c r="R1447" s="45">
        <f t="shared" si="1315"/>
        <v>5</v>
      </c>
      <c r="S1447" s="45">
        <f t="shared" si="1316"/>
        <v>0</v>
      </c>
      <c r="T1447" s="45">
        <f t="shared" si="1317"/>
        <v>0</v>
      </c>
      <c r="U1447" s="48"/>
    </row>
    <row r="1448" spans="1:21" x14ac:dyDescent="0.25">
      <c r="A1448" s="29" t="s">
        <v>35</v>
      </c>
      <c r="B1448" s="20">
        <v>610</v>
      </c>
      <c r="C1448" s="20" t="s">
        <v>98</v>
      </c>
      <c r="D1448" s="20" t="s">
        <v>10</v>
      </c>
      <c r="E1448" s="23" t="s">
        <v>774</v>
      </c>
      <c r="F1448" s="24">
        <v>170</v>
      </c>
      <c r="G1448" s="24">
        <v>0</v>
      </c>
      <c r="H1448" s="24">
        <v>0</v>
      </c>
      <c r="I1448" s="24"/>
      <c r="J1448" s="24"/>
      <c r="K1448" s="24"/>
      <c r="L1448" s="42">
        <f t="shared" si="1291"/>
        <v>170</v>
      </c>
      <c r="M1448" s="42">
        <f t="shared" si="1292"/>
        <v>0</v>
      </c>
      <c r="N1448" s="42">
        <f t="shared" si="1293"/>
        <v>0</v>
      </c>
      <c r="O1448" s="48"/>
      <c r="P1448" s="48"/>
      <c r="Q1448" s="48"/>
      <c r="R1448" s="45">
        <f t="shared" si="1315"/>
        <v>170</v>
      </c>
      <c r="S1448" s="45">
        <f t="shared" si="1316"/>
        <v>0</v>
      </c>
      <c r="T1448" s="45">
        <f t="shared" si="1317"/>
        <v>0</v>
      </c>
      <c r="U1448" s="48"/>
    </row>
    <row r="1449" spans="1:21" x14ac:dyDescent="0.25">
      <c r="A1449" s="29" t="s">
        <v>35</v>
      </c>
      <c r="B1449" s="20" t="s">
        <v>420</v>
      </c>
      <c r="C1449" s="20"/>
      <c r="D1449" s="20"/>
      <c r="E1449" s="23" t="s">
        <v>744</v>
      </c>
      <c r="F1449" s="24">
        <f>F1450+F1451</f>
        <v>2551</v>
      </c>
      <c r="G1449" s="24">
        <f t="shared" ref="G1449:K1449" si="1326">G1450+G1451</f>
        <v>0</v>
      </c>
      <c r="H1449" s="24">
        <f t="shared" si="1326"/>
        <v>0</v>
      </c>
      <c r="I1449" s="24">
        <f t="shared" si="1326"/>
        <v>0</v>
      </c>
      <c r="J1449" s="24">
        <f t="shared" si="1326"/>
        <v>0</v>
      </c>
      <c r="K1449" s="24">
        <f t="shared" si="1326"/>
        <v>0</v>
      </c>
      <c r="L1449" s="42">
        <f t="shared" si="1291"/>
        <v>2551</v>
      </c>
      <c r="M1449" s="42">
        <f t="shared" si="1292"/>
        <v>0</v>
      </c>
      <c r="N1449" s="42">
        <f t="shared" si="1293"/>
        <v>0</v>
      </c>
      <c r="O1449" s="48">
        <f t="shared" ref="O1449:P1449" si="1327">O1450+O1451</f>
        <v>0</v>
      </c>
      <c r="P1449" s="48">
        <f t="shared" si="1327"/>
        <v>0</v>
      </c>
      <c r="Q1449" s="48">
        <f t="shared" ref="Q1449" si="1328">Q1450+Q1451</f>
        <v>0</v>
      </c>
      <c r="R1449" s="45">
        <f t="shared" si="1315"/>
        <v>2551</v>
      </c>
      <c r="S1449" s="45">
        <f t="shared" si="1316"/>
        <v>0</v>
      </c>
      <c r="T1449" s="45">
        <f t="shared" si="1317"/>
        <v>0</v>
      </c>
      <c r="U1449" s="48">
        <f t="shared" ref="U1449" si="1329">U1450+U1451</f>
        <v>0</v>
      </c>
    </row>
    <row r="1450" spans="1:21" x14ac:dyDescent="0.25">
      <c r="A1450" s="29" t="s">
        <v>35</v>
      </c>
      <c r="B1450" s="20">
        <v>620</v>
      </c>
      <c r="C1450" s="20" t="s">
        <v>12</v>
      </c>
      <c r="D1450" s="20" t="s">
        <v>71</v>
      </c>
      <c r="E1450" s="23" t="s">
        <v>773</v>
      </c>
      <c r="F1450" s="24">
        <v>2345</v>
      </c>
      <c r="G1450" s="24">
        <v>0</v>
      </c>
      <c r="H1450" s="24">
        <v>0</v>
      </c>
      <c r="I1450" s="24"/>
      <c r="J1450" s="24"/>
      <c r="K1450" s="24"/>
      <c r="L1450" s="42">
        <f t="shared" si="1291"/>
        <v>2345</v>
      </c>
      <c r="M1450" s="42">
        <f t="shared" si="1292"/>
        <v>0</v>
      </c>
      <c r="N1450" s="42">
        <f t="shared" si="1293"/>
        <v>0</v>
      </c>
      <c r="O1450" s="48"/>
      <c r="P1450" s="48"/>
      <c r="Q1450" s="48"/>
      <c r="R1450" s="45">
        <f t="shared" si="1315"/>
        <v>2345</v>
      </c>
      <c r="S1450" s="45">
        <f t="shared" si="1316"/>
        <v>0</v>
      </c>
      <c r="T1450" s="45">
        <f t="shared" si="1317"/>
        <v>0</v>
      </c>
      <c r="U1450" s="48"/>
    </row>
    <row r="1451" spans="1:21" x14ac:dyDescent="0.25">
      <c r="A1451" s="29" t="s">
        <v>35</v>
      </c>
      <c r="B1451" s="20">
        <v>620</v>
      </c>
      <c r="C1451" s="20" t="s">
        <v>98</v>
      </c>
      <c r="D1451" s="20" t="s">
        <v>10</v>
      </c>
      <c r="E1451" s="23" t="s">
        <v>774</v>
      </c>
      <c r="F1451" s="24">
        <v>206</v>
      </c>
      <c r="G1451" s="24">
        <v>0</v>
      </c>
      <c r="H1451" s="24">
        <v>0</v>
      </c>
      <c r="I1451" s="24"/>
      <c r="J1451" s="24"/>
      <c r="K1451" s="24"/>
      <c r="L1451" s="42">
        <f t="shared" si="1291"/>
        <v>206</v>
      </c>
      <c r="M1451" s="42">
        <f t="shared" si="1292"/>
        <v>0</v>
      </c>
      <c r="N1451" s="42">
        <f t="shared" si="1293"/>
        <v>0</v>
      </c>
      <c r="O1451" s="48"/>
      <c r="P1451" s="48"/>
      <c r="Q1451" s="48"/>
      <c r="R1451" s="45">
        <f t="shared" si="1315"/>
        <v>206</v>
      </c>
      <c r="S1451" s="45">
        <f t="shared" si="1316"/>
        <v>0</v>
      </c>
      <c r="T1451" s="45">
        <f t="shared" si="1317"/>
        <v>0</v>
      </c>
      <c r="U1451" s="48"/>
    </row>
    <row r="1452" spans="1:21" ht="47.25" x14ac:dyDescent="0.25">
      <c r="A1452" s="29" t="s">
        <v>35</v>
      </c>
      <c r="B1452" s="20" t="s">
        <v>216</v>
      </c>
      <c r="C1452" s="20"/>
      <c r="D1452" s="20"/>
      <c r="E1452" s="23" t="s">
        <v>745</v>
      </c>
      <c r="F1452" s="24">
        <f>F1453+F1454+F1455</f>
        <v>624</v>
      </c>
      <c r="G1452" s="24">
        <f t="shared" ref="G1452:K1452" si="1330">G1453+G1454+G1455</f>
        <v>0</v>
      </c>
      <c r="H1452" s="24">
        <f t="shared" si="1330"/>
        <v>0</v>
      </c>
      <c r="I1452" s="24">
        <f t="shared" si="1330"/>
        <v>0</v>
      </c>
      <c r="J1452" s="24">
        <f t="shared" si="1330"/>
        <v>0</v>
      </c>
      <c r="K1452" s="24">
        <f t="shared" si="1330"/>
        <v>0</v>
      </c>
      <c r="L1452" s="42">
        <f t="shared" si="1291"/>
        <v>624</v>
      </c>
      <c r="M1452" s="42">
        <f t="shared" si="1292"/>
        <v>0</v>
      </c>
      <c r="N1452" s="42">
        <f t="shared" si="1293"/>
        <v>0</v>
      </c>
      <c r="O1452" s="48">
        <f t="shared" ref="O1452:P1452" si="1331">O1453+O1454+O1455</f>
        <v>0</v>
      </c>
      <c r="P1452" s="48">
        <f t="shared" si="1331"/>
        <v>0</v>
      </c>
      <c r="Q1452" s="48">
        <f t="shared" ref="Q1452" si="1332">Q1453+Q1454+Q1455</f>
        <v>0</v>
      </c>
      <c r="R1452" s="45">
        <f t="shared" si="1315"/>
        <v>624</v>
      </c>
      <c r="S1452" s="45">
        <f t="shared" si="1316"/>
        <v>0</v>
      </c>
      <c r="T1452" s="45">
        <f t="shared" si="1317"/>
        <v>0</v>
      </c>
      <c r="U1452" s="48">
        <f t="shared" ref="U1452" si="1333">U1453+U1454+U1455</f>
        <v>0</v>
      </c>
    </row>
    <row r="1453" spans="1:21" x14ac:dyDescent="0.25">
      <c r="A1453" s="29" t="s">
        <v>35</v>
      </c>
      <c r="B1453" s="20">
        <v>630</v>
      </c>
      <c r="C1453" s="20" t="s">
        <v>58</v>
      </c>
      <c r="D1453" s="20" t="s">
        <v>10</v>
      </c>
      <c r="E1453" s="23" t="s">
        <v>764</v>
      </c>
      <c r="F1453" s="24">
        <v>50</v>
      </c>
      <c r="G1453" s="24">
        <v>0</v>
      </c>
      <c r="H1453" s="24">
        <v>0</v>
      </c>
      <c r="I1453" s="24"/>
      <c r="J1453" s="24"/>
      <c r="K1453" s="24"/>
      <c r="L1453" s="42">
        <f t="shared" si="1291"/>
        <v>50</v>
      </c>
      <c r="M1453" s="42">
        <f t="shared" si="1292"/>
        <v>0</v>
      </c>
      <c r="N1453" s="42">
        <f t="shared" si="1293"/>
        <v>0</v>
      </c>
      <c r="O1453" s="48"/>
      <c r="P1453" s="48"/>
      <c r="Q1453" s="48"/>
      <c r="R1453" s="45">
        <f t="shared" si="1315"/>
        <v>50</v>
      </c>
      <c r="S1453" s="45">
        <f t="shared" si="1316"/>
        <v>0</v>
      </c>
      <c r="T1453" s="45">
        <f t="shared" si="1317"/>
        <v>0</v>
      </c>
      <c r="U1453" s="48"/>
    </row>
    <row r="1454" spans="1:21" x14ac:dyDescent="0.25">
      <c r="A1454" s="29" t="s">
        <v>35</v>
      </c>
      <c r="B1454" s="20">
        <v>630</v>
      </c>
      <c r="C1454" s="20" t="s">
        <v>98</v>
      </c>
      <c r="D1454" s="20" t="s">
        <v>10</v>
      </c>
      <c r="E1454" s="23" t="s">
        <v>774</v>
      </c>
      <c r="F1454" s="24">
        <v>425</v>
      </c>
      <c r="G1454" s="24">
        <v>0</v>
      </c>
      <c r="H1454" s="24">
        <v>0</v>
      </c>
      <c r="I1454" s="24"/>
      <c r="J1454" s="24"/>
      <c r="K1454" s="24"/>
      <c r="L1454" s="42">
        <f t="shared" si="1291"/>
        <v>425</v>
      </c>
      <c r="M1454" s="42">
        <f t="shared" si="1292"/>
        <v>0</v>
      </c>
      <c r="N1454" s="42">
        <f t="shared" si="1293"/>
        <v>0</v>
      </c>
      <c r="O1454" s="48"/>
      <c r="P1454" s="48"/>
      <c r="Q1454" s="48"/>
      <c r="R1454" s="45">
        <f t="shared" si="1315"/>
        <v>425</v>
      </c>
      <c r="S1454" s="45">
        <f t="shared" si="1316"/>
        <v>0</v>
      </c>
      <c r="T1454" s="45">
        <f t="shared" si="1317"/>
        <v>0</v>
      </c>
      <c r="U1454" s="48"/>
    </row>
    <row r="1455" spans="1:21" x14ac:dyDescent="0.25">
      <c r="A1455" s="29" t="s">
        <v>35</v>
      </c>
      <c r="B1455" s="20">
        <v>630</v>
      </c>
      <c r="C1455" s="20" t="s">
        <v>33</v>
      </c>
      <c r="D1455" s="20" t="s">
        <v>73</v>
      </c>
      <c r="E1455" s="23" t="s">
        <v>786</v>
      </c>
      <c r="F1455" s="24">
        <v>149</v>
      </c>
      <c r="G1455" s="24">
        <v>0</v>
      </c>
      <c r="H1455" s="24">
        <v>0</v>
      </c>
      <c r="I1455" s="24"/>
      <c r="J1455" s="24"/>
      <c r="K1455" s="24"/>
      <c r="L1455" s="42">
        <f t="shared" si="1291"/>
        <v>149</v>
      </c>
      <c r="M1455" s="42">
        <f t="shared" si="1292"/>
        <v>0</v>
      </c>
      <c r="N1455" s="42">
        <f t="shared" si="1293"/>
        <v>0</v>
      </c>
      <c r="O1455" s="48"/>
      <c r="P1455" s="48"/>
      <c r="Q1455" s="48"/>
      <c r="R1455" s="45">
        <f t="shared" si="1315"/>
        <v>149</v>
      </c>
      <c r="S1455" s="45">
        <f t="shared" si="1316"/>
        <v>0</v>
      </c>
      <c r="T1455" s="45">
        <f t="shared" si="1317"/>
        <v>0</v>
      </c>
      <c r="U1455" s="48"/>
    </row>
    <row r="1456" spans="1:21" x14ac:dyDescent="0.25">
      <c r="A1456" s="29" t="s">
        <v>35</v>
      </c>
      <c r="B1456" s="20" t="s">
        <v>7</v>
      </c>
      <c r="C1456" s="20"/>
      <c r="D1456" s="20"/>
      <c r="E1456" s="23" t="s">
        <v>746</v>
      </c>
      <c r="F1456" s="24">
        <f>F1457</f>
        <v>10543</v>
      </c>
      <c r="G1456" s="24">
        <f t="shared" ref="G1456:U1457" si="1334">G1457</f>
        <v>0</v>
      </c>
      <c r="H1456" s="24">
        <f t="shared" si="1334"/>
        <v>0</v>
      </c>
      <c r="I1456" s="24">
        <f t="shared" si="1334"/>
        <v>0</v>
      </c>
      <c r="J1456" s="24">
        <f t="shared" si="1334"/>
        <v>0</v>
      </c>
      <c r="K1456" s="24">
        <f t="shared" si="1334"/>
        <v>0</v>
      </c>
      <c r="L1456" s="42">
        <f t="shared" si="1291"/>
        <v>10543</v>
      </c>
      <c r="M1456" s="42">
        <f t="shared" si="1292"/>
        <v>0</v>
      </c>
      <c r="N1456" s="42">
        <f t="shared" si="1293"/>
        <v>0</v>
      </c>
      <c r="O1456" s="48">
        <f t="shared" si="1334"/>
        <v>0</v>
      </c>
      <c r="P1456" s="48">
        <f t="shared" si="1334"/>
        <v>0</v>
      </c>
      <c r="Q1456" s="48">
        <f t="shared" si="1334"/>
        <v>0</v>
      </c>
      <c r="R1456" s="45">
        <f t="shared" si="1315"/>
        <v>10543</v>
      </c>
      <c r="S1456" s="45">
        <f t="shared" si="1316"/>
        <v>0</v>
      </c>
      <c r="T1456" s="45">
        <f t="shared" si="1317"/>
        <v>0</v>
      </c>
      <c r="U1456" s="48">
        <f t="shared" si="1334"/>
        <v>0</v>
      </c>
    </row>
    <row r="1457" spans="1:21" ht="63" x14ac:dyDescent="0.25">
      <c r="A1457" s="29" t="s">
        <v>35</v>
      </c>
      <c r="B1457" s="20" t="s">
        <v>220</v>
      </c>
      <c r="C1457" s="20"/>
      <c r="D1457" s="20"/>
      <c r="E1457" s="23" t="s">
        <v>747</v>
      </c>
      <c r="F1457" s="24">
        <f>F1458</f>
        <v>10543</v>
      </c>
      <c r="G1457" s="24">
        <f t="shared" si="1334"/>
        <v>0</v>
      </c>
      <c r="H1457" s="24">
        <f t="shared" si="1334"/>
        <v>0</v>
      </c>
      <c r="I1457" s="24">
        <f t="shared" si="1334"/>
        <v>0</v>
      </c>
      <c r="J1457" s="24">
        <f t="shared" si="1334"/>
        <v>0</v>
      </c>
      <c r="K1457" s="24">
        <f t="shared" si="1334"/>
        <v>0</v>
      </c>
      <c r="L1457" s="42">
        <f t="shared" si="1291"/>
        <v>10543</v>
      </c>
      <c r="M1457" s="42">
        <f t="shared" si="1292"/>
        <v>0</v>
      </c>
      <c r="N1457" s="42">
        <f t="shared" si="1293"/>
        <v>0</v>
      </c>
      <c r="O1457" s="48">
        <f t="shared" si="1334"/>
        <v>0</v>
      </c>
      <c r="P1457" s="48">
        <f t="shared" si="1334"/>
        <v>0</v>
      </c>
      <c r="Q1457" s="48">
        <f t="shared" si="1334"/>
        <v>0</v>
      </c>
      <c r="R1457" s="45">
        <f t="shared" si="1315"/>
        <v>10543</v>
      </c>
      <c r="S1457" s="45">
        <f t="shared" si="1316"/>
        <v>0</v>
      </c>
      <c r="T1457" s="45">
        <f t="shared" si="1317"/>
        <v>0</v>
      </c>
      <c r="U1457" s="48">
        <f t="shared" si="1334"/>
        <v>0</v>
      </c>
    </row>
    <row r="1458" spans="1:21" x14ac:dyDescent="0.25">
      <c r="A1458" s="29" t="s">
        <v>35</v>
      </c>
      <c r="B1458" s="20">
        <v>810</v>
      </c>
      <c r="C1458" s="20" t="s">
        <v>58</v>
      </c>
      <c r="D1458" s="20" t="s">
        <v>10</v>
      </c>
      <c r="E1458" s="23" t="s">
        <v>764</v>
      </c>
      <c r="F1458" s="24">
        <v>10543</v>
      </c>
      <c r="G1458" s="24">
        <v>0</v>
      </c>
      <c r="H1458" s="24">
        <v>0</v>
      </c>
      <c r="I1458" s="24"/>
      <c r="J1458" s="24"/>
      <c r="K1458" s="24"/>
      <c r="L1458" s="42">
        <f t="shared" si="1291"/>
        <v>10543</v>
      </c>
      <c r="M1458" s="42">
        <f t="shared" si="1292"/>
        <v>0</v>
      </c>
      <c r="N1458" s="42">
        <f t="shared" si="1293"/>
        <v>0</v>
      </c>
      <c r="O1458" s="48"/>
      <c r="P1458" s="48"/>
      <c r="Q1458" s="48"/>
      <c r="R1458" s="45">
        <f t="shared" si="1315"/>
        <v>10543</v>
      </c>
      <c r="S1458" s="45">
        <f t="shared" si="1316"/>
        <v>0</v>
      </c>
      <c r="T1458" s="45">
        <f t="shared" si="1317"/>
        <v>0</v>
      </c>
      <c r="U1458" s="48"/>
    </row>
    <row r="1459" spans="1:21" s="28" customFormat="1" ht="63" x14ac:dyDescent="0.25">
      <c r="A1459" s="25" t="s">
        <v>417</v>
      </c>
      <c r="B1459" s="25"/>
      <c r="C1459" s="25"/>
      <c r="D1459" s="25"/>
      <c r="E1459" s="26" t="s">
        <v>673</v>
      </c>
      <c r="F1459" s="27">
        <f>F1460</f>
        <v>22315.4</v>
      </c>
      <c r="G1459" s="27">
        <f t="shared" ref="G1459:U1462" si="1335">G1460</f>
        <v>8571.4</v>
      </c>
      <c r="H1459" s="27">
        <f t="shared" si="1335"/>
        <v>8571.4</v>
      </c>
      <c r="I1459" s="27">
        <f t="shared" si="1335"/>
        <v>0</v>
      </c>
      <c r="J1459" s="27">
        <f t="shared" si="1335"/>
        <v>0</v>
      </c>
      <c r="K1459" s="27">
        <f t="shared" si="1335"/>
        <v>0</v>
      </c>
      <c r="L1459" s="42">
        <f t="shared" si="1291"/>
        <v>22315.4</v>
      </c>
      <c r="M1459" s="42">
        <f t="shared" si="1292"/>
        <v>8571.4</v>
      </c>
      <c r="N1459" s="42">
        <f t="shared" si="1293"/>
        <v>8571.4</v>
      </c>
      <c r="O1459" s="49">
        <f t="shared" si="1335"/>
        <v>0</v>
      </c>
      <c r="P1459" s="49">
        <f t="shared" si="1335"/>
        <v>0</v>
      </c>
      <c r="Q1459" s="49">
        <f t="shared" si="1335"/>
        <v>0</v>
      </c>
      <c r="R1459" s="55">
        <f t="shared" si="1315"/>
        <v>22315.4</v>
      </c>
      <c r="S1459" s="45">
        <f t="shared" si="1316"/>
        <v>8571.4</v>
      </c>
      <c r="T1459" s="45">
        <f t="shared" si="1317"/>
        <v>8571.4</v>
      </c>
      <c r="U1459" s="49">
        <f t="shared" si="1335"/>
        <v>0</v>
      </c>
    </row>
    <row r="1460" spans="1:21" ht="47.25" x14ac:dyDescent="0.25">
      <c r="A1460" s="20" t="s">
        <v>418</v>
      </c>
      <c r="B1460" s="20"/>
      <c r="C1460" s="20"/>
      <c r="D1460" s="20"/>
      <c r="E1460" s="23" t="s">
        <v>674</v>
      </c>
      <c r="F1460" s="24">
        <f>F1461</f>
        <v>22315.4</v>
      </c>
      <c r="G1460" s="24">
        <f t="shared" si="1335"/>
        <v>8571.4</v>
      </c>
      <c r="H1460" s="24">
        <f t="shared" si="1335"/>
        <v>8571.4</v>
      </c>
      <c r="I1460" s="24">
        <f t="shared" si="1335"/>
        <v>0</v>
      </c>
      <c r="J1460" s="24">
        <f t="shared" si="1335"/>
        <v>0</v>
      </c>
      <c r="K1460" s="24">
        <f t="shared" si="1335"/>
        <v>0</v>
      </c>
      <c r="L1460" s="42">
        <f t="shared" si="1291"/>
        <v>22315.4</v>
      </c>
      <c r="M1460" s="42">
        <f t="shared" si="1292"/>
        <v>8571.4</v>
      </c>
      <c r="N1460" s="42">
        <f t="shared" si="1293"/>
        <v>8571.4</v>
      </c>
      <c r="O1460" s="48">
        <f t="shared" si="1335"/>
        <v>0</v>
      </c>
      <c r="P1460" s="48">
        <f t="shared" si="1335"/>
        <v>0</v>
      </c>
      <c r="Q1460" s="48">
        <f t="shared" si="1335"/>
        <v>0</v>
      </c>
      <c r="R1460" s="45">
        <f t="shared" si="1315"/>
        <v>22315.4</v>
      </c>
      <c r="S1460" s="45">
        <f t="shared" si="1316"/>
        <v>8571.4</v>
      </c>
      <c r="T1460" s="45">
        <f t="shared" si="1317"/>
        <v>8571.4</v>
      </c>
      <c r="U1460" s="48">
        <f t="shared" si="1335"/>
        <v>0</v>
      </c>
    </row>
    <row r="1461" spans="1:21" ht="31.5" x14ac:dyDescent="0.25">
      <c r="A1461" s="20" t="s">
        <v>418</v>
      </c>
      <c r="B1461" s="20" t="s">
        <v>6</v>
      </c>
      <c r="C1461" s="20"/>
      <c r="D1461" s="20"/>
      <c r="E1461" s="23" t="s">
        <v>733</v>
      </c>
      <c r="F1461" s="24">
        <f>F1462</f>
        <v>22315.4</v>
      </c>
      <c r="G1461" s="24">
        <f t="shared" si="1335"/>
        <v>8571.4</v>
      </c>
      <c r="H1461" s="24">
        <f t="shared" si="1335"/>
        <v>8571.4</v>
      </c>
      <c r="I1461" s="24">
        <f t="shared" si="1335"/>
        <v>0</v>
      </c>
      <c r="J1461" s="24">
        <f t="shared" si="1335"/>
        <v>0</v>
      </c>
      <c r="K1461" s="24">
        <f t="shared" si="1335"/>
        <v>0</v>
      </c>
      <c r="L1461" s="42">
        <f t="shared" si="1291"/>
        <v>22315.4</v>
      </c>
      <c r="M1461" s="42">
        <f t="shared" si="1292"/>
        <v>8571.4</v>
      </c>
      <c r="N1461" s="42">
        <f t="shared" si="1293"/>
        <v>8571.4</v>
      </c>
      <c r="O1461" s="48">
        <f t="shared" si="1335"/>
        <v>0</v>
      </c>
      <c r="P1461" s="48">
        <f t="shared" si="1335"/>
        <v>0</v>
      </c>
      <c r="Q1461" s="48">
        <f t="shared" si="1335"/>
        <v>0</v>
      </c>
      <c r="R1461" s="45">
        <f t="shared" si="1315"/>
        <v>22315.4</v>
      </c>
      <c r="S1461" s="45">
        <f t="shared" si="1316"/>
        <v>8571.4</v>
      </c>
      <c r="T1461" s="45">
        <f t="shared" si="1317"/>
        <v>8571.4</v>
      </c>
      <c r="U1461" s="48">
        <f t="shared" si="1335"/>
        <v>0</v>
      </c>
    </row>
    <row r="1462" spans="1:21" ht="47.25" x14ac:dyDescent="0.25">
      <c r="A1462" s="20" t="s">
        <v>418</v>
      </c>
      <c r="B1462" s="20" t="s">
        <v>167</v>
      </c>
      <c r="C1462" s="20"/>
      <c r="D1462" s="20"/>
      <c r="E1462" s="23" t="s">
        <v>734</v>
      </c>
      <c r="F1462" s="24">
        <f>F1463</f>
        <v>22315.4</v>
      </c>
      <c r="G1462" s="24">
        <f t="shared" si="1335"/>
        <v>8571.4</v>
      </c>
      <c r="H1462" s="24">
        <f t="shared" si="1335"/>
        <v>8571.4</v>
      </c>
      <c r="I1462" s="24">
        <f t="shared" si="1335"/>
        <v>0</v>
      </c>
      <c r="J1462" s="24">
        <f t="shared" si="1335"/>
        <v>0</v>
      </c>
      <c r="K1462" s="24">
        <f t="shared" si="1335"/>
        <v>0</v>
      </c>
      <c r="L1462" s="42">
        <f t="shared" si="1291"/>
        <v>22315.4</v>
      </c>
      <c r="M1462" s="42">
        <f t="shared" si="1292"/>
        <v>8571.4</v>
      </c>
      <c r="N1462" s="42">
        <f t="shared" si="1293"/>
        <v>8571.4</v>
      </c>
      <c r="O1462" s="48">
        <f t="shared" si="1335"/>
        <v>0</v>
      </c>
      <c r="P1462" s="48">
        <f t="shared" si="1335"/>
        <v>0</v>
      </c>
      <c r="Q1462" s="48">
        <f t="shared" si="1335"/>
        <v>0</v>
      </c>
      <c r="R1462" s="45">
        <f t="shared" si="1315"/>
        <v>22315.4</v>
      </c>
      <c r="S1462" s="45">
        <f t="shared" si="1316"/>
        <v>8571.4</v>
      </c>
      <c r="T1462" s="45">
        <f t="shared" si="1317"/>
        <v>8571.4</v>
      </c>
      <c r="U1462" s="48">
        <f t="shared" si="1335"/>
        <v>0</v>
      </c>
    </row>
    <row r="1463" spans="1:21" x14ac:dyDescent="0.25">
      <c r="A1463" s="20" t="s">
        <v>418</v>
      </c>
      <c r="B1463" s="20">
        <v>240</v>
      </c>
      <c r="C1463" s="20" t="s">
        <v>10</v>
      </c>
      <c r="D1463" s="20" t="s">
        <v>11</v>
      </c>
      <c r="E1463" s="23" t="s">
        <v>757</v>
      </c>
      <c r="F1463" s="24">
        <v>22315.4</v>
      </c>
      <c r="G1463" s="24">
        <v>8571.4</v>
      </c>
      <c r="H1463" s="24">
        <v>8571.4</v>
      </c>
      <c r="I1463" s="24"/>
      <c r="J1463" s="24"/>
      <c r="K1463" s="24"/>
      <c r="L1463" s="42">
        <f t="shared" si="1291"/>
        <v>22315.4</v>
      </c>
      <c r="M1463" s="42">
        <f t="shared" si="1292"/>
        <v>8571.4</v>
      </c>
      <c r="N1463" s="42">
        <f t="shared" si="1293"/>
        <v>8571.4</v>
      </c>
      <c r="O1463" s="48"/>
      <c r="P1463" s="48"/>
      <c r="Q1463" s="48"/>
      <c r="R1463" s="45">
        <f t="shared" si="1315"/>
        <v>22315.4</v>
      </c>
      <c r="S1463" s="45">
        <f t="shared" si="1316"/>
        <v>8571.4</v>
      </c>
      <c r="T1463" s="45">
        <f t="shared" si="1317"/>
        <v>8571.4</v>
      </c>
      <c r="U1463" s="48"/>
    </row>
    <row r="1464" spans="1:21" s="28" customFormat="1" x14ac:dyDescent="0.25">
      <c r="A1464" s="25" t="s">
        <v>23</v>
      </c>
      <c r="B1464" s="25"/>
      <c r="C1464" s="25"/>
      <c r="D1464" s="25"/>
      <c r="E1464" s="26" t="s">
        <v>675</v>
      </c>
      <c r="F1464" s="27">
        <f>F1465+F1469+F1473+F1477+F1481+F1485+F1489+F1526+F1547+F1551+F1564+F1577+F1588+F1592+F1596+F1603+F1611+F1615+F1581+F1607</f>
        <v>1031992.8000000002</v>
      </c>
      <c r="G1464" s="27">
        <f t="shared" ref="G1464:H1464" si="1336">G1465+G1469+G1473+G1477+G1481+G1485+G1489+G1526+G1547+G1551+G1564+G1577+G1588+G1592+G1596+G1603+G1611+G1615+G1581+G1607</f>
        <v>979299.50000000023</v>
      </c>
      <c r="H1464" s="27">
        <f t="shared" si="1336"/>
        <v>972054.50000000012</v>
      </c>
      <c r="I1464" s="27">
        <f>I1465+I1469+I1473+I1477+I1481+I1485+I1489+I1526+I1547+I1551+I1564+I1577+I1588+I1592+I1596+I1603+I1611+I1615+I1581+I1607+I1493</f>
        <v>-9620.4399999999987</v>
      </c>
      <c r="J1464" s="27">
        <f t="shared" ref="J1464:K1464" si="1337">J1465+J1469+J1473+J1477+J1481+J1485+J1489+J1526+J1547+J1551+J1564+J1577+J1588+J1592+J1596+J1603+J1611+J1615+J1581+J1607+J1493</f>
        <v>300</v>
      </c>
      <c r="K1464" s="27">
        <f t="shared" si="1337"/>
        <v>300</v>
      </c>
      <c r="L1464" s="42">
        <f t="shared" si="1291"/>
        <v>1022372.3600000002</v>
      </c>
      <c r="M1464" s="42">
        <f t="shared" si="1292"/>
        <v>979599.50000000023</v>
      </c>
      <c r="N1464" s="42">
        <f t="shared" si="1293"/>
        <v>972354.50000000012</v>
      </c>
      <c r="O1464" s="49">
        <f>O1465+O1469+O1473+O1477+O1481+O1485+O1489+O1526+O1547+O1551+O1564+O1577+O1588+O1592+O1596+O1603+O1611+O1615+O1581+O1607+O1493+O1497+O1508+O1512+O1504+O1516</f>
        <v>41397.479999999996</v>
      </c>
      <c r="P1464" s="49">
        <f t="shared" ref="P1464:Q1464" si="1338">P1465+P1469+P1473+P1477+P1481+P1485+P1489+P1526+P1547+P1551+P1564+P1577+P1588+P1592+P1596+P1603+P1611+P1615+P1581+P1607+P1493+P1497+P1508+P1512+P1504+P1516</f>
        <v>9283.4239999999991</v>
      </c>
      <c r="Q1464" s="49">
        <f t="shared" si="1338"/>
        <v>11786.049999999992</v>
      </c>
      <c r="R1464" s="55">
        <f t="shared" si="1315"/>
        <v>1063769.8400000003</v>
      </c>
      <c r="S1464" s="45">
        <f t="shared" si="1316"/>
        <v>988882.92400000023</v>
      </c>
      <c r="T1464" s="45">
        <f t="shared" si="1317"/>
        <v>984140.55000000016</v>
      </c>
      <c r="U1464" s="49">
        <f t="shared" ref="U1464" si="1339">U1465+U1469+U1473+U1477+U1481+U1485+U1489+U1526+U1547+U1551+U1564+U1577+U1588+U1592+U1596+U1603+U1611+U1615+U1581+U1607+U1493+U1497+U1508+U1512+U1504+U1516</f>
        <v>0</v>
      </c>
    </row>
    <row r="1465" spans="1:21" ht="31.5" x14ac:dyDescent="0.25">
      <c r="A1465" s="20" t="s">
        <v>343</v>
      </c>
      <c r="B1465" s="20"/>
      <c r="C1465" s="20"/>
      <c r="D1465" s="20"/>
      <c r="E1465" s="23" t="s">
        <v>676</v>
      </c>
      <c r="F1465" s="24">
        <f>F1466</f>
        <v>7622</v>
      </c>
      <c r="G1465" s="24">
        <f t="shared" ref="G1465:U1467" si="1340">G1466</f>
        <v>3993.8</v>
      </c>
      <c r="H1465" s="24">
        <f t="shared" si="1340"/>
        <v>3655.2</v>
      </c>
      <c r="I1465" s="24">
        <f t="shared" si="1340"/>
        <v>300</v>
      </c>
      <c r="J1465" s="24">
        <f t="shared" si="1340"/>
        <v>300</v>
      </c>
      <c r="K1465" s="24">
        <f t="shared" si="1340"/>
        <v>300</v>
      </c>
      <c r="L1465" s="42">
        <f t="shared" si="1291"/>
        <v>7922</v>
      </c>
      <c r="M1465" s="42">
        <f t="shared" si="1292"/>
        <v>4293.8</v>
      </c>
      <c r="N1465" s="42">
        <f t="shared" si="1293"/>
        <v>3955.2</v>
      </c>
      <c r="O1465" s="48">
        <f t="shared" si="1340"/>
        <v>0</v>
      </c>
      <c r="P1465" s="48">
        <f t="shared" si="1340"/>
        <v>0</v>
      </c>
      <c r="Q1465" s="48">
        <f t="shared" si="1340"/>
        <v>0</v>
      </c>
      <c r="R1465" s="45">
        <f t="shared" si="1315"/>
        <v>7922</v>
      </c>
      <c r="S1465" s="45">
        <f t="shared" si="1316"/>
        <v>4293.8</v>
      </c>
      <c r="T1465" s="45">
        <f t="shared" si="1317"/>
        <v>3955.2</v>
      </c>
      <c r="U1465" s="48">
        <f t="shared" si="1340"/>
        <v>0</v>
      </c>
    </row>
    <row r="1466" spans="1:21" ht="31.5" x14ac:dyDescent="0.25">
      <c r="A1466" s="20" t="s">
        <v>343</v>
      </c>
      <c r="B1466" s="20" t="s">
        <v>6</v>
      </c>
      <c r="C1466" s="20"/>
      <c r="D1466" s="20"/>
      <c r="E1466" s="23" t="s">
        <v>733</v>
      </c>
      <c r="F1466" s="24">
        <f>F1467</f>
        <v>7622</v>
      </c>
      <c r="G1466" s="24">
        <f t="shared" si="1340"/>
        <v>3993.8</v>
      </c>
      <c r="H1466" s="24">
        <f t="shared" si="1340"/>
        <v>3655.2</v>
      </c>
      <c r="I1466" s="24">
        <f t="shared" si="1340"/>
        <v>300</v>
      </c>
      <c r="J1466" s="24">
        <f t="shared" si="1340"/>
        <v>300</v>
      </c>
      <c r="K1466" s="24">
        <f t="shared" si="1340"/>
        <v>300</v>
      </c>
      <c r="L1466" s="42">
        <f t="shared" si="1291"/>
        <v>7922</v>
      </c>
      <c r="M1466" s="42">
        <f t="shared" si="1292"/>
        <v>4293.8</v>
      </c>
      <c r="N1466" s="42">
        <f t="shared" si="1293"/>
        <v>3955.2</v>
      </c>
      <c r="O1466" s="48">
        <f t="shared" si="1340"/>
        <v>0</v>
      </c>
      <c r="P1466" s="48">
        <f t="shared" si="1340"/>
        <v>0</v>
      </c>
      <c r="Q1466" s="48">
        <f t="shared" si="1340"/>
        <v>0</v>
      </c>
      <c r="R1466" s="45">
        <f t="shared" si="1315"/>
        <v>7922</v>
      </c>
      <c r="S1466" s="45">
        <f t="shared" si="1316"/>
        <v>4293.8</v>
      </c>
      <c r="T1466" s="45">
        <f t="shared" si="1317"/>
        <v>3955.2</v>
      </c>
      <c r="U1466" s="48">
        <f t="shared" si="1340"/>
        <v>0</v>
      </c>
    </row>
    <row r="1467" spans="1:21" ht="47.25" x14ac:dyDescent="0.25">
      <c r="A1467" s="20" t="s">
        <v>343</v>
      </c>
      <c r="B1467" s="20" t="s">
        <v>167</v>
      </c>
      <c r="C1467" s="20"/>
      <c r="D1467" s="20"/>
      <c r="E1467" s="23" t="s">
        <v>734</v>
      </c>
      <c r="F1467" s="24">
        <f>F1468</f>
        <v>7622</v>
      </c>
      <c r="G1467" s="24">
        <f t="shared" si="1340"/>
        <v>3993.8</v>
      </c>
      <c r="H1467" s="24">
        <f t="shared" si="1340"/>
        <v>3655.2</v>
      </c>
      <c r="I1467" s="24">
        <f t="shared" si="1340"/>
        <v>300</v>
      </c>
      <c r="J1467" s="24">
        <f t="shared" si="1340"/>
        <v>300</v>
      </c>
      <c r="K1467" s="24">
        <f t="shared" si="1340"/>
        <v>300</v>
      </c>
      <c r="L1467" s="42">
        <f t="shared" si="1291"/>
        <v>7922</v>
      </c>
      <c r="M1467" s="42">
        <f t="shared" si="1292"/>
        <v>4293.8</v>
      </c>
      <c r="N1467" s="42">
        <f t="shared" si="1293"/>
        <v>3955.2</v>
      </c>
      <c r="O1467" s="48">
        <f t="shared" si="1340"/>
        <v>0</v>
      </c>
      <c r="P1467" s="48">
        <f t="shared" si="1340"/>
        <v>0</v>
      </c>
      <c r="Q1467" s="48">
        <f t="shared" si="1340"/>
        <v>0</v>
      </c>
      <c r="R1467" s="45">
        <f t="shared" si="1315"/>
        <v>7922</v>
      </c>
      <c r="S1467" s="45">
        <f t="shared" si="1316"/>
        <v>4293.8</v>
      </c>
      <c r="T1467" s="45">
        <f t="shared" si="1317"/>
        <v>3955.2</v>
      </c>
      <c r="U1467" s="48">
        <f t="shared" si="1340"/>
        <v>0</v>
      </c>
    </row>
    <row r="1468" spans="1:21" x14ac:dyDescent="0.25">
      <c r="A1468" s="20" t="s">
        <v>343</v>
      </c>
      <c r="B1468" s="20">
        <v>240</v>
      </c>
      <c r="C1468" s="20" t="s">
        <v>10</v>
      </c>
      <c r="D1468" s="20" t="s">
        <v>11</v>
      </c>
      <c r="E1468" s="23" t="s">
        <v>757</v>
      </c>
      <c r="F1468" s="24">
        <v>7622</v>
      </c>
      <c r="G1468" s="24">
        <v>3993.8</v>
      </c>
      <c r="H1468" s="24">
        <v>3655.2</v>
      </c>
      <c r="I1468" s="24">
        <v>300</v>
      </c>
      <c r="J1468" s="24">
        <v>300</v>
      </c>
      <c r="K1468" s="24">
        <v>300</v>
      </c>
      <c r="L1468" s="42">
        <f t="shared" si="1291"/>
        <v>7922</v>
      </c>
      <c r="M1468" s="42">
        <f t="shared" si="1292"/>
        <v>4293.8</v>
      </c>
      <c r="N1468" s="42">
        <f t="shared" si="1293"/>
        <v>3955.2</v>
      </c>
      <c r="O1468" s="48"/>
      <c r="P1468" s="48"/>
      <c r="Q1468" s="48"/>
      <c r="R1468" s="45">
        <f t="shared" si="1315"/>
        <v>7922</v>
      </c>
      <c r="S1468" s="45">
        <f t="shared" si="1316"/>
        <v>4293.8</v>
      </c>
      <c r="T1468" s="45">
        <f t="shared" si="1317"/>
        <v>3955.2</v>
      </c>
      <c r="U1468" s="48"/>
    </row>
    <row r="1469" spans="1:21" ht="31.5" x14ac:dyDescent="0.25">
      <c r="A1469" s="20" t="s">
        <v>340</v>
      </c>
      <c r="B1469" s="20"/>
      <c r="C1469" s="20"/>
      <c r="D1469" s="20"/>
      <c r="E1469" s="23" t="s">
        <v>677</v>
      </c>
      <c r="F1469" s="24">
        <f>F1470</f>
        <v>78158.600000000006</v>
      </c>
      <c r="G1469" s="24">
        <f t="shared" ref="G1469:U1471" si="1341">G1470</f>
        <v>79910.7</v>
      </c>
      <c r="H1469" s="24">
        <f t="shared" si="1341"/>
        <v>79910.7</v>
      </c>
      <c r="I1469" s="24">
        <f t="shared" si="1341"/>
        <v>0</v>
      </c>
      <c r="J1469" s="24">
        <f t="shared" si="1341"/>
        <v>0</v>
      </c>
      <c r="K1469" s="24">
        <f t="shared" si="1341"/>
        <v>0</v>
      </c>
      <c r="L1469" s="42">
        <f t="shared" si="1291"/>
        <v>78158.600000000006</v>
      </c>
      <c r="M1469" s="42">
        <f t="shared" si="1292"/>
        <v>79910.7</v>
      </c>
      <c r="N1469" s="42">
        <f t="shared" si="1293"/>
        <v>79910.7</v>
      </c>
      <c r="O1469" s="48">
        <f t="shared" si="1341"/>
        <v>0</v>
      </c>
      <c r="P1469" s="48">
        <f t="shared" si="1341"/>
        <v>0</v>
      </c>
      <c r="Q1469" s="48">
        <f t="shared" si="1341"/>
        <v>0</v>
      </c>
      <c r="R1469" s="45">
        <f t="shared" si="1315"/>
        <v>78158.600000000006</v>
      </c>
      <c r="S1469" s="45">
        <f t="shared" si="1316"/>
        <v>79910.7</v>
      </c>
      <c r="T1469" s="45">
        <f t="shared" si="1317"/>
        <v>79910.7</v>
      </c>
      <c r="U1469" s="48">
        <f t="shared" si="1341"/>
        <v>0</v>
      </c>
    </row>
    <row r="1470" spans="1:21" ht="31.5" x14ac:dyDescent="0.25">
      <c r="A1470" s="20" t="s">
        <v>340</v>
      </c>
      <c r="B1470" s="20" t="s">
        <v>6</v>
      </c>
      <c r="C1470" s="20"/>
      <c r="D1470" s="20"/>
      <c r="E1470" s="23" t="s">
        <v>733</v>
      </c>
      <c r="F1470" s="24">
        <f>F1471</f>
        <v>78158.600000000006</v>
      </c>
      <c r="G1470" s="24">
        <f t="shared" si="1341"/>
        <v>79910.7</v>
      </c>
      <c r="H1470" s="24">
        <f t="shared" si="1341"/>
        <v>79910.7</v>
      </c>
      <c r="I1470" s="24">
        <f t="shared" si="1341"/>
        <v>0</v>
      </c>
      <c r="J1470" s="24">
        <f t="shared" si="1341"/>
        <v>0</v>
      </c>
      <c r="K1470" s="24">
        <f t="shared" si="1341"/>
        <v>0</v>
      </c>
      <c r="L1470" s="42">
        <f t="shared" si="1291"/>
        <v>78158.600000000006</v>
      </c>
      <c r="M1470" s="42">
        <f t="shared" si="1292"/>
        <v>79910.7</v>
      </c>
      <c r="N1470" s="42">
        <f t="shared" si="1293"/>
        <v>79910.7</v>
      </c>
      <c r="O1470" s="48">
        <f t="shared" si="1341"/>
        <v>0</v>
      </c>
      <c r="P1470" s="48">
        <f t="shared" si="1341"/>
        <v>0</v>
      </c>
      <c r="Q1470" s="48">
        <f t="shared" si="1341"/>
        <v>0</v>
      </c>
      <c r="R1470" s="45">
        <f t="shared" si="1315"/>
        <v>78158.600000000006</v>
      </c>
      <c r="S1470" s="45">
        <f t="shared" si="1316"/>
        <v>79910.7</v>
      </c>
      <c r="T1470" s="45">
        <f t="shared" si="1317"/>
        <v>79910.7</v>
      </c>
      <c r="U1470" s="48">
        <f t="shared" si="1341"/>
        <v>0</v>
      </c>
    </row>
    <row r="1471" spans="1:21" ht="47.25" x14ac:dyDescent="0.25">
      <c r="A1471" s="20" t="s">
        <v>340</v>
      </c>
      <c r="B1471" s="20" t="s">
        <v>167</v>
      </c>
      <c r="C1471" s="20"/>
      <c r="D1471" s="20"/>
      <c r="E1471" s="23" t="s">
        <v>734</v>
      </c>
      <c r="F1471" s="24">
        <f>F1472</f>
        <v>78158.600000000006</v>
      </c>
      <c r="G1471" s="24">
        <f t="shared" si="1341"/>
        <v>79910.7</v>
      </c>
      <c r="H1471" s="24">
        <f t="shared" si="1341"/>
        <v>79910.7</v>
      </c>
      <c r="I1471" s="24">
        <f t="shared" si="1341"/>
        <v>0</v>
      </c>
      <c r="J1471" s="24">
        <f t="shared" si="1341"/>
        <v>0</v>
      </c>
      <c r="K1471" s="24">
        <f t="shared" si="1341"/>
        <v>0</v>
      </c>
      <c r="L1471" s="42">
        <f t="shared" si="1291"/>
        <v>78158.600000000006</v>
      </c>
      <c r="M1471" s="42">
        <f t="shared" si="1292"/>
        <v>79910.7</v>
      </c>
      <c r="N1471" s="42">
        <f t="shared" si="1293"/>
        <v>79910.7</v>
      </c>
      <c r="O1471" s="48">
        <f t="shared" si="1341"/>
        <v>0</v>
      </c>
      <c r="P1471" s="48">
        <f t="shared" si="1341"/>
        <v>0</v>
      </c>
      <c r="Q1471" s="48">
        <f t="shared" si="1341"/>
        <v>0</v>
      </c>
      <c r="R1471" s="45">
        <f t="shared" si="1315"/>
        <v>78158.600000000006</v>
      </c>
      <c r="S1471" s="45">
        <f t="shared" si="1316"/>
        <v>79910.7</v>
      </c>
      <c r="T1471" s="45">
        <f t="shared" si="1317"/>
        <v>79910.7</v>
      </c>
      <c r="U1471" s="48">
        <f t="shared" si="1341"/>
        <v>0</v>
      </c>
    </row>
    <row r="1472" spans="1:21" x14ac:dyDescent="0.25">
      <c r="A1472" s="20" t="s">
        <v>340</v>
      </c>
      <c r="B1472" s="20">
        <v>240</v>
      </c>
      <c r="C1472" s="20" t="s">
        <v>10</v>
      </c>
      <c r="D1472" s="20" t="s">
        <v>11</v>
      </c>
      <c r="E1472" s="23" t="s">
        <v>757</v>
      </c>
      <c r="F1472" s="24">
        <v>78158.600000000006</v>
      </c>
      <c r="G1472" s="24">
        <v>79910.7</v>
      </c>
      <c r="H1472" s="24">
        <v>79910.7</v>
      </c>
      <c r="I1472" s="24"/>
      <c r="J1472" s="24"/>
      <c r="K1472" s="24"/>
      <c r="L1472" s="42">
        <f t="shared" si="1291"/>
        <v>78158.600000000006</v>
      </c>
      <c r="M1472" s="42">
        <f t="shared" si="1292"/>
        <v>79910.7</v>
      </c>
      <c r="N1472" s="42">
        <f t="shared" si="1293"/>
        <v>79910.7</v>
      </c>
      <c r="O1472" s="48"/>
      <c r="P1472" s="48"/>
      <c r="Q1472" s="48"/>
      <c r="R1472" s="45">
        <f t="shared" si="1315"/>
        <v>78158.600000000006</v>
      </c>
      <c r="S1472" s="45">
        <f t="shared" si="1316"/>
        <v>79910.7</v>
      </c>
      <c r="T1472" s="45">
        <f t="shared" si="1317"/>
        <v>79910.7</v>
      </c>
      <c r="U1472" s="48"/>
    </row>
    <row r="1473" spans="1:21" ht="63" x14ac:dyDescent="0.25">
      <c r="A1473" s="20" t="s">
        <v>176</v>
      </c>
      <c r="B1473" s="20"/>
      <c r="C1473" s="20"/>
      <c r="D1473" s="20"/>
      <c r="E1473" s="23" t="s">
        <v>678</v>
      </c>
      <c r="F1473" s="24">
        <f>F1474</f>
        <v>2237.7999999999997</v>
      </c>
      <c r="G1473" s="24">
        <f t="shared" ref="G1473:U1475" si="1342">G1474</f>
        <v>2282.1999999999998</v>
      </c>
      <c r="H1473" s="24">
        <f t="shared" si="1342"/>
        <v>2282.1999999999998</v>
      </c>
      <c r="I1473" s="24">
        <f t="shared" si="1342"/>
        <v>4376.2</v>
      </c>
      <c r="J1473" s="24">
        <f t="shared" si="1342"/>
        <v>0</v>
      </c>
      <c r="K1473" s="24">
        <f t="shared" si="1342"/>
        <v>0</v>
      </c>
      <c r="L1473" s="42">
        <f t="shared" si="1291"/>
        <v>6614</v>
      </c>
      <c r="M1473" s="42">
        <f t="shared" si="1292"/>
        <v>2282.1999999999998</v>
      </c>
      <c r="N1473" s="42">
        <f t="shared" si="1293"/>
        <v>2282.1999999999998</v>
      </c>
      <c r="O1473" s="48">
        <f t="shared" si="1342"/>
        <v>0</v>
      </c>
      <c r="P1473" s="48">
        <f t="shared" si="1342"/>
        <v>0</v>
      </c>
      <c r="Q1473" s="48">
        <f t="shared" si="1342"/>
        <v>0</v>
      </c>
      <c r="R1473" s="45">
        <f t="shared" si="1315"/>
        <v>6614</v>
      </c>
      <c r="S1473" s="45">
        <f t="shared" si="1316"/>
        <v>2282.1999999999998</v>
      </c>
      <c r="T1473" s="45">
        <f t="shared" si="1317"/>
        <v>2282.1999999999998</v>
      </c>
      <c r="U1473" s="48">
        <f t="shared" si="1342"/>
        <v>0</v>
      </c>
    </row>
    <row r="1474" spans="1:21" ht="31.5" x14ac:dyDescent="0.25">
      <c r="A1474" s="20" t="s">
        <v>176</v>
      </c>
      <c r="B1474" s="20" t="s">
        <v>6</v>
      </c>
      <c r="C1474" s="20"/>
      <c r="D1474" s="20"/>
      <c r="E1474" s="23" t="s">
        <v>733</v>
      </c>
      <c r="F1474" s="24">
        <f>F1475</f>
        <v>2237.7999999999997</v>
      </c>
      <c r="G1474" s="24">
        <f t="shared" si="1342"/>
        <v>2282.1999999999998</v>
      </c>
      <c r="H1474" s="24">
        <f t="shared" si="1342"/>
        <v>2282.1999999999998</v>
      </c>
      <c r="I1474" s="24">
        <f t="shared" si="1342"/>
        <v>4376.2</v>
      </c>
      <c r="J1474" s="24">
        <f t="shared" si="1342"/>
        <v>0</v>
      </c>
      <c r="K1474" s="24">
        <f t="shared" si="1342"/>
        <v>0</v>
      </c>
      <c r="L1474" s="42">
        <f t="shared" si="1291"/>
        <v>6614</v>
      </c>
      <c r="M1474" s="42">
        <f t="shared" si="1292"/>
        <v>2282.1999999999998</v>
      </c>
      <c r="N1474" s="42">
        <f t="shared" si="1293"/>
        <v>2282.1999999999998</v>
      </c>
      <c r="O1474" s="48">
        <f t="shared" si="1342"/>
        <v>0</v>
      </c>
      <c r="P1474" s="48">
        <f t="shared" si="1342"/>
        <v>0</v>
      </c>
      <c r="Q1474" s="48">
        <f t="shared" si="1342"/>
        <v>0</v>
      </c>
      <c r="R1474" s="45">
        <f t="shared" si="1315"/>
        <v>6614</v>
      </c>
      <c r="S1474" s="45">
        <f t="shared" si="1316"/>
        <v>2282.1999999999998</v>
      </c>
      <c r="T1474" s="45">
        <f t="shared" si="1317"/>
        <v>2282.1999999999998</v>
      </c>
      <c r="U1474" s="48">
        <f t="shared" si="1342"/>
        <v>0</v>
      </c>
    </row>
    <row r="1475" spans="1:21" ht="47.25" x14ac:dyDescent="0.25">
      <c r="A1475" s="20" t="s">
        <v>176</v>
      </c>
      <c r="B1475" s="20" t="s">
        <v>167</v>
      </c>
      <c r="C1475" s="20"/>
      <c r="D1475" s="20"/>
      <c r="E1475" s="23" t="s">
        <v>734</v>
      </c>
      <c r="F1475" s="24">
        <f>F1476</f>
        <v>2237.7999999999997</v>
      </c>
      <c r="G1475" s="24">
        <f t="shared" si="1342"/>
        <v>2282.1999999999998</v>
      </c>
      <c r="H1475" s="24">
        <f t="shared" si="1342"/>
        <v>2282.1999999999998</v>
      </c>
      <c r="I1475" s="24">
        <f t="shared" si="1342"/>
        <v>4376.2</v>
      </c>
      <c r="J1475" s="24">
        <f t="shared" si="1342"/>
        <v>0</v>
      </c>
      <c r="K1475" s="24">
        <f t="shared" si="1342"/>
        <v>0</v>
      </c>
      <c r="L1475" s="42">
        <f t="shared" si="1291"/>
        <v>6614</v>
      </c>
      <c r="M1475" s="42">
        <f t="shared" si="1292"/>
        <v>2282.1999999999998</v>
      </c>
      <c r="N1475" s="42">
        <f t="shared" si="1293"/>
        <v>2282.1999999999998</v>
      </c>
      <c r="O1475" s="48">
        <f t="shared" si="1342"/>
        <v>0</v>
      </c>
      <c r="P1475" s="48">
        <f t="shared" si="1342"/>
        <v>0</v>
      </c>
      <c r="Q1475" s="48">
        <f t="shared" si="1342"/>
        <v>0</v>
      </c>
      <c r="R1475" s="45">
        <f t="shared" si="1315"/>
        <v>6614</v>
      </c>
      <c r="S1475" s="45">
        <f t="shared" si="1316"/>
        <v>2282.1999999999998</v>
      </c>
      <c r="T1475" s="45">
        <f t="shared" si="1317"/>
        <v>2282.1999999999998</v>
      </c>
      <c r="U1475" s="48">
        <f t="shared" si="1342"/>
        <v>0</v>
      </c>
    </row>
    <row r="1476" spans="1:21" ht="47.25" x14ac:dyDescent="0.25">
      <c r="A1476" s="20" t="s">
        <v>176</v>
      </c>
      <c r="B1476" s="20">
        <v>240</v>
      </c>
      <c r="C1476" s="20" t="s">
        <v>57</v>
      </c>
      <c r="D1476" s="20" t="s">
        <v>71</v>
      </c>
      <c r="E1476" s="23" t="s">
        <v>758</v>
      </c>
      <c r="F1476" s="24">
        <v>2237.7999999999997</v>
      </c>
      <c r="G1476" s="24">
        <v>2282.1999999999998</v>
      </c>
      <c r="H1476" s="24">
        <v>2282.1999999999998</v>
      </c>
      <c r="I1476" s="24">
        <v>4376.2</v>
      </c>
      <c r="J1476" s="24"/>
      <c r="K1476" s="24"/>
      <c r="L1476" s="42">
        <f t="shared" si="1291"/>
        <v>6614</v>
      </c>
      <c r="M1476" s="42">
        <f t="shared" si="1292"/>
        <v>2282.1999999999998</v>
      </c>
      <c r="N1476" s="42">
        <f t="shared" si="1293"/>
        <v>2282.1999999999998</v>
      </c>
      <c r="O1476" s="48"/>
      <c r="P1476" s="48"/>
      <c r="Q1476" s="48"/>
      <c r="R1476" s="45">
        <f t="shared" si="1315"/>
        <v>6614</v>
      </c>
      <c r="S1476" s="45">
        <f t="shared" si="1316"/>
        <v>2282.1999999999998</v>
      </c>
      <c r="T1476" s="45">
        <f t="shared" si="1317"/>
        <v>2282.1999999999998</v>
      </c>
      <c r="U1476" s="48"/>
    </row>
    <row r="1477" spans="1:21" ht="78.75" x14ac:dyDescent="0.25">
      <c r="A1477" s="20" t="s">
        <v>341</v>
      </c>
      <c r="B1477" s="20"/>
      <c r="C1477" s="20"/>
      <c r="D1477" s="20"/>
      <c r="E1477" s="23" t="s">
        <v>679</v>
      </c>
      <c r="F1477" s="24">
        <f>F1478</f>
        <v>4840.6000000000004</v>
      </c>
      <c r="G1477" s="24">
        <f t="shared" ref="G1477:U1479" si="1343">G1478</f>
        <v>4937.3999999999996</v>
      </c>
      <c r="H1477" s="24">
        <f t="shared" si="1343"/>
        <v>4937.3999999999996</v>
      </c>
      <c r="I1477" s="24">
        <f t="shared" si="1343"/>
        <v>0</v>
      </c>
      <c r="J1477" s="24">
        <f t="shared" si="1343"/>
        <v>0</v>
      </c>
      <c r="K1477" s="24">
        <f t="shared" si="1343"/>
        <v>0</v>
      </c>
      <c r="L1477" s="42">
        <f t="shared" si="1291"/>
        <v>4840.6000000000004</v>
      </c>
      <c r="M1477" s="42">
        <f t="shared" si="1292"/>
        <v>4937.3999999999996</v>
      </c>
      <c r="N1477" s="42">
        <f t="shared" si="1293"/>
        <v>4937.3999999999996</v>
      </c>
      <c r="O1477" s="48">
        <f t="shared" si="1343"/>
        <v>0</v>
      </c>
      <c r="P1477" s="48">
        <f t="shared" si="1343"/>
        <v>0</v>
      </c>
      <c r="Q1477" s="48">
        <f t="shared" si="1343"/>
        <v>0</v>
      </c>
      <c r="R1477" s="45">
        <f t="shared" si="1315"/>
        <v>4840.6000000000004</v>
      </c>
      <c r="S1477" s="45">
        <f t="shared" si="1316"/>
        <v>4937.3999999999996</v>
      </c>
      <c r="T1477" s="45">
        <f t="shared" si="1317"/>
        <v>4937.3999999999996</v>
      </c>
      <c r="U1477" s="48">
        <f t="shared" si="1343"/>
        <v>0</v>
      </c>
    </row>
    <row r="1478" spans="1:21" ht="31.5" x14ac:dyDescent="0.25">
      <c r="A1478" s="20" t="s">
        <v>341</v>
      </c>
      <c r="B1478" s="20" t="s">
        <v>6</v>
      </c>
      <c r="C1478" s="20"/>
      <c r="D1478" s="20"/>
      <c r="E1478" s="23" t="s">
        <v>733</v>
      </c>
      <c r="F1478" s="24">
        <f>F1479</f>
        <v>4840.6000000000004</v>
      </c>
      <c r="G1478" s="24">
        <f t="shared" si="1343"/>
        <v>4937.3999999999996</v>
      </c>
      <c r="H1478" s="24">
        <f t="shared" si="1343"/>
        <v>4937.3999999999996</v>
      </c>
      <c r="I1478" s="24">
        <f t="shared" si="1343"/>
        <v>0</v>
      </c>
      <c r="J1478" s="24">
        <f t="shared" si="1343"/>
        <v>0</v>
      </c>
      <c r="K1478" s="24">
        <f t="shared" si="1343"/>
        <v>0</v>
      </c>
      <c r="L1478" s="42">
        <f t="shared" si="1291"/>
        <v>4840.6000000000004</v>
      </c>
      <c r="M1478" s="42">
        <f t="shared" si="1292"/>
        <v>4937.3999999999996</v>
      </c>
      <c r="N1478" s="42">
        <f t="shared" si="1293"/>
        <v>4937.3999999999996</v>
      </c>
      <c r="O1478" s="48">
        <f t="shared" si="1343"/>
        <v>0</v>
      </c>
      <c r="P1478" s="48">
        <f t="shared" si="1343"/>
        <v>0</v>
      </c>
      <c r="Q1478" s="48">
        <f t="shared" si="1343"/>
        <v>0</v>
      </c>
      <c r="R1478" s="45">
        <f t="shared" si="1315"/>
        <v>4840.6000000000004</v>
      </c>
      <c r="S1478" s="45">
        <f t="shared" si="1316"/>
        <v>4937.3999999999996</v>
      </c>
      <c r="T1478" s="45">
        <f t="shared" si="1317"/>
        <v>4937.3999999999996</v>
      </c>
      <c r="U1478" s="48">
        <f t="shared" si="1343"/>
        <v>0</v>
      </c>
    </row>
    <row r="1479" spans="1:21" ht="47.25" x14ac:dyDescent="0.25">
      <c r="A1479" s="20" t="s">
        <v>341</v>
      </c>
      <c r="B1479" s="20" t="s">
        <v>167</v>
      </c>
      <c r="C1479" s="20"/>
      <c r="D1479" s="20"/>
      <c r="E1479" s="23" t="s">
        <v>734</v>
      </c>
      <c r="F1479" s="24">
        <f>F1480</f>
        <v>4840.6000000000004</v>
      </c>
      <c r="G1479" s="24">
        <f t="shared" si="1343"/>
        <v>4937.3999999999996</v>
      </c>
      <c r="H1479" s="24">
        <f t="shared" si="1343"/>
        <v>4937.3999999999996</v>
      </c>
      <c r="I1479" s="24">
        <f t="shared" si="1343"/>
        <v>0</v>
      </c>
      <c r="J1479" s="24">
        <f t="shared" si="1343"/>
        <v>0</v>
      </c>
      <c r="K1479" s="24">
        <f t="shared" si="1343"/>
        <v>0</v>
      </c>
      <c r="L1479" s="42">
        <f t="shared" si="1291"/>
        <v>4840.6000000000004</v>
      </c>
      <c r="M1479" s="42">
        <f t="shared" si="1292"/>
        <v>4937.3999999999996</v>
      </c>
      <c r="N1479" s="42">
        <f t="shared" si="1293"/>
        <v>4937.3999999999996</v>
      </c>
      <c r="O1479" s="48">
        <f t="shared" si="1343"/>
        <v>0</v>
      </c>
      <c r="P1479" s="48">
        <f t="shared" si="1343"/>
        <v>0</v>
      </c>
      <c r="Q1479" s="48">
        <f t="shared" si="1343"/>
        <v>0</v>
      </c>
      <c r="R1479" s="45">
        <f t="shared" si="1315"/>
        <v>4840.6000000000004</v>
      </c>
      <c r="S1479" s="45">
        <f t="shared" si="1316"/>
        <v>4937.3999999999996</v>
      </c>
      <c r="T1479" s="45">
        <f t="shared" si="1317"/>
        <v>4937.3999999999996</v>
      </c>
      <c r="U1479" s="48">
        <f t="shared" si="1343"/>
        <v>0</v>
      </c>
    </row>
    <row r="1480" spans="1:21" x14ac:dyDescent="0.25">
      <c r="A1480" s="20" t="s">
        <v>341</v>
      </c>
      <c r="B1480" s="20">
        <v>240</v>
      </c>
      <c r="C1480" s="20" t="s">
        <v>10</v>
      </c>
      <c r="D1480" s="20" t="s">
        <v>11</v>
      </c>
      <c r="E1480" s="23" t="s">
        <v>757</v>
      </c>
      <c r="F1480" s="24">
        <v>4840.6000000000004</v>
      </c>
      <c r="G1480" s="24">
        <v>4937.3999999999996</v>
      </c>
      <c r="H1480" s="24">
        <v>4937.3999999999996</v>
      </c>
      <c r="I1480" s="24"/>
      <c r="J1480" s="24"/>
      <c r="K1480" s="24"/>
      <c r="L1480" s="42">
        <f t="shared" si="1291"/>
        <v>4840.6000000000004</v>
      </c>
      <c r="M1480" s="42">
        <f t="shared" si="1292"/>
        <v>4937.3999999999996</v>
      </c>
      <c r="N1480" s="42">
        <f t="shared" si="1293"/>
        <v>4937.3999999999996</v>
      </c>
      <c r="O1480" s="48"/>
      <c r="P1480" s="48"/>
      <c r="Q1480" s="48"/>
      <c r="R1480" s="45">
        <f t="shared" si="1315"/>
        <v>4840.6000000000004</v>
      </c>
      <c r="S1480" s="45">
        <f t="shared" si="1316"/>
        <v>4937.3999999999996</v>
      </c>
      <c r="T1480" s="45">
        <f t="shared" si="1317"/>
        <v>4937.3999999999996</v>
      </c>
      <c r="U1480" s="48"/>
    </row>
    <row r="1481" spans="1:21" ht="47.25" x14ac:dyDescent="0.25">
      <c r="A1481" s="20" t="s">
        <v>342</v>
      </c>
      <c r="B1481" s="20"/>
      <c r="C1481" s="20"/>
      <c r="D1481" s="20"/>
      <c r="E1481" s="23" t="s">
        <v>680</v>
      </c>
      <c r="F1481" s="24">
        <f>F1482</f>
        <v>6558</v>
      </c>
      <c r="G1481" s="24">
        <f t="shared" ref="G1481:U1483" si="1344">G1482</f>
        <v>9740.5</v>
      </c>
      <c r="H1481" s="24">
        <f t="shared" si="1344"/>
        <v>7983</v>
      </c>
      <c r="I1481" s="24">
        <f t="shared" si="1344"/>
        <v>0</v>
      </c>
      <c r="J1481" s="24">
        <f t="shared" si="1344"/>
        <v>0</v>
      </c>
      <c r="K1481" s="24">
        <f t="shared" si="1344"/>
        <v>0</v>
      </c>
      <c r="L1481" s="42">
        <f t="shared" si="1291"/>
        <v>6558</v>
      </c>
      <c r="M1481" s="42">
        <f t="shared" si="1292"/>
        <v>9740.5</v>
      </c>
      <c r="N1481" s="42">
        <f t="shared" si="1293"/>
        <v>7983</v>
      </c>
      <c r="O1481" s="48">
        <f t="shared" si="1344"/>
        <v>0</v>
      </c>
      <c r="P1481" s="48">
        <f t="shared" si="1344"/>
        <v>0</v>
      </c>
      <c r="Q1481" s="48">
        <f t="shared" si="1344"/>
        <v>0</v>
      </c>
      <c r="R1481" s="45">
        <f t="shared" si="1315"/>
        <v>6558</v>
      </c>
      <c r="S1481" s="45">
        <f t="shared" si="1316"/>
        <v>9740.5</v>
      </c>
      <c r="T1481" s="45">
        <f t="shared" si="1317"/>
        <v>7983</v>
      </c>
      <c r="U1481" s="48">
        <f t="shared" si="1344"/>
        <v>0</v>
      </c>
    </row>
    <row r="1482" spans="1:21" ht="31.5" x14ac:dyDescent="0.25">
      <c r="A1482" s="20" t="s">
        <v>342</v>
      </c>
      <c r="B1482" s="20" t="s">
        <v>6</v>
      </c>
      <c r="C1482" s="20"/>
      <c r="D1482" s="20"/>
      <c r="E1482" s="23" t="s">
        <v>733</v>
      </c>
      <c r="F1482" s="24">
        <f>F1483</f>
        <v>6558</v>
      </c>
      <c r="G1482" s="24">
        <f t="shared" si="1344"/>
        <v>9740.5</v>
      </c>
      <c r="H1482" s="24">
        <f t="shared" si="1344"/>
        <v>7983</v>
      </c>
      <c r="I1482" s="24">
        <f t="shared" si="1344"/>
        <v>0</v>
      </c>
      <c r="J1482" s="24">
        <f t="shared" si="1344"/>
        <v>0</v>
      </c>
      <c r="K1482" s="24">
        <f t="shared" si="1344"/>
        <v>0</v>
      </c>
      <c r="L1482" s="42">
        <f t="shared" si="1291"/>
        <v>6558</v>
      </c>
      <c r="M1482" s="42">
        <f t="shared" si="1292"/>
        <v>9740.5</v>
      </c>
      <c r="N1482" s="42">
        <f t="shared" si="1293"/>
        <v>7983</v>
      </c>
      <c r="O1482" s="48">
        <f t="shared" si="1344"/>
        <v>0</v>
      </c>
      <c r="P1482" s="48">
        <f t="shared" si="1344"/>
        <v>0</v>
      </c>
      <c r="Q1482" s="48">
        <f t="shared" si="1344"/>
        <v>0</v>
      </c>
      <c r="R1482" s="45">
        <f t="shared" si="1315"/>
        <v>6558</v>
      </c>
      <c r="S1482" s="45">
        <f t="shared" si="1316"/>
        <v>9740.5</v>
      </c>
      <c r="T1482" s="45">
        <f t="shared" si="1317"/>
        <v>7983</v>
      </c>
      <c r="U1482" s="48">
        <f t="shared" si="1344"/>
        <v>0</v>
      </c>
    </row>
    <row r="1483" spans="1:21" ht="47.25" x14ac:dyDescent="0.25">
      <c r="A1483" s="20" t="s">
        <v>342</v>
      </c>
      <c r="B1483" s="20" t="s">
        <v>167</v>
      </c>
      <c r="C1483" s="20"/>
      <c r="D1483" s="20"/>
      <c r="E1483" s="23" t="s">
        <v>734</v>
      </c>
      <c r="F1483" s="24">
        <f>F1484</f>
        <v>6558</v>
      </c>
      <c r="G1483" s="24">
        <f t="shared" si="1344"/>
        <v>9740.5</v>
      </c>
      <c r="H1483" s="24">
        <f t="shared" si="1344"/>
        <v>7983</v>
      </c>
      <c r="I1483" s="24">
        <f t="shared" si="1344"/>
        <v>0</v>
      </c>
      <c r="J1483" s="24">
        <f t="shared" si="1344"/>
        <v>0</v>
      </c>
      <c r="K1483" s="24">
        <f t="shared" si="1344"/>
        <v>0</v>
      </c>
      <c r="L1483" s="42">
        <f t="shared" si="1291"/>
        <v>6558</v>
      </c>
      <c r="M1483" s="42">
        <f t="shared" si="1292"/>
        <v>9740.5</v>
      </c>
      <c r="N1483" s="42">
        <f t="shared" si="1293"/>
        <v>7983</v>
      </c>
      <c r="O1483" s="48">
        <f t="shared" si="1344"/>
        <v>0</v>
      </c>
      <c r="P1483" s="48">
        <f t="shared" si="1344"/>
        <v>0</v>
      </c>
      <c r="Q1483" s="48">
        <f t="shared" si="1344"/>
        <v>0</v>
      </c>
      <c r="R1483" s="45">
        <f t="shared" si="1315"/>
        <v>6558</v>
      </c>
      <c r="S1483" s="45">
        <f t="shared" si="1316"/>
        <v>9740.5</v>
      </c>
      <c r="T1483" s="45">
        <f t="shared" si="1317"/>
        <v>7983</v>
      </c>
      <c r="U1483" s="48">
        <f t="shared" si="1344"/>
        <v>0</v>
      </c>
    </row>
    <row r="1484" spans="1:21" x14ac:dyDescent="0.25">
      <c r="A1484" s="20" t="s">
        <v>342</v>
      </c>
      <c r="B1484" s="20">
        <v>240</v>
      </c>
      <c r="C1484" s="20" t="s">
        <v>10</v>
      </c>
      <c r="D1484" s="20" t="s">
        <v>11</v>
      </c>
      <c r="E1484" s="23" t="s">
        <v>757</v>
      </c>
      <c r="F1484" s="24">
        <v>6558</v>
      </c>
      <c r="G1484" s="24">
        <v>9740.5</v>
      </c>
      <c r="H1484" s="24">
        <v>7983</v>
      </c>
      <c r="I1484" s="24"/>
      <c r="J1484" s="24"/>
      <c r="K1484" s="24"/>
      <c r="L1484" s="42">
        <f t="shared" si="1291"/>
        <v>6558</v>
      </c>
      <c r="M1484" s="42">
        <f t="shared" si="1292"/>
        <v>9740.5</v>
      </c>
      <c r="N1484" s="42">
        <f t="shared" si="1293"/>
        <v>7983</v>
      </c>
      <c r="O1484" s="48"/>
      <c r="P1484" s="48"/>
      <c r="Q1484" s="48"/>
      <c r="R1484" s="45">
        <f t="shared" si="1315"/>
        <v>6558</v>
      </c>
      <c r="S1484" s="45">
        <f t="shared" si="1316"/>
        <v>9740.5</v>
      </c>
      <c r="T1484" s="45">
        <f t="shared" si="1317"/>
        <v>7983</v>
      </c>
      <c r="U1484" s="48"/>
    </row>
    <row r="1485" spans="1:21" ht="63" x14ac:dyDescent="0.25">
      <c r="A1485" s="20" t="s">
        <v>302</v>
      </c>
      <c r="B1485" s="20"/>
      <c r="C1485" s="20"/>
      <c r="D1485" s="20"/>
      <c r="E1485" s="23" t="s">
        <v>681</v>
      </c>
      <c r="F1485" s="24">
        <f>F1486</f>
        <v>58.500000000000007</v>
      </c>
      <c r="G1485" s="24">
        <f t="shared" ref="G1485:U1487" si="1345">G1486</f>
        <v>58.500000000000007</v>
      </c>
      <c r="H1485" s="24">
        <f t="shared" si="1345"/>
        <v>58.500000000000007</v>
      </c>
      <c r="I1485" s="24">
        <f t="shared" si="1345"/>
        <v>0</v>
      </c>
      <c r="J1485" s="24">
        <f t="shared" si="1345"/>
        <v>0</v>
      </c>
      <c r="K1485" s="24">
        <f t="shared" si="1345"/>
        <v>0</v>
      </c>
      <c r="L1485" s="42">
        <f t="shared" si="1291"/>
        <v>58.500000000000007</v>
      </c>
      <c r="M1485" s="42">
        <f t="shared" si="1292"/>
        <v>58.500000000000007</v>
      </c>
      <c r="N1485" s="42">
        <f t="shared" si="1293"/>
        <v>58.500000000000007</v>
      </c>
      <c r="O1485" s="48">
        <f t="shared" si="1345"/>
        <v>0</v>
      </c>
      <c r="P1485" s="48">
        <f t="shared" si="1345"/>
        <v>0</v>
      </c>
      <c r="Q1485" s="48">
        <f t="shared" si="1345"/>
        <v>0</v>
      </c>
      <c r="R1485" s="45">
        <f t="shared" si="1315"/>
        <v>58.500000000000007</v>
      </c>
      <c r="S1485" s="45">
        <f t="shared" si="1316"/>
        <v>58.500000000000007</v>
      </c>
      <c r="T1485" s="45">
        <f t="shared" si="1317"/>
        <v>58.500000000000007</v>
      </c>
      <c r="U1485" s="48">
        <f t="shared" si="1345"/>
        <v>0</v>
      </c>
    </row>
    <row r="1486" spans="1:21" ht="31.5" x14ac:dyDescent="0.25">
      <c r="A1486" s="20" t="s">
        <v>302</v>
      </c>
      <c r="B1486" s="20" t="s">
        <v>6</v>
      </c>
      <c r="C1486" s="20"/>
      <c r="D1486" s="20"/>
      <c r="E1486" s="23" t="s">
        <v>733</v>
      </c>
      <c r="F1486" s="24">
        <f>F1487</f>
        <v>58.500000000000007</v>
      </c>
      <c r="G1486" s="24">
        <f t="shared" si="1345"/>
        <v>58.500000000000007</v>
      </c>
      <c r="H1486" s="24">
        <f t="shared" si="1345"/>
        <v>58.500000000000007</v>
      </c>
      <c r="I1486" s="24">
        <f t="shared" si="1345"/>
        <v>0</v>
      </c>
      <c r="J1486" s="24">
        <f t="shared" si="1345"/>
        <v>0</v>
      </c>
      <c r="K1486" s="24">
        <f t="shared" si="1345"/>
        <v>0</v>
      </c>
      <c r="L1486" s="42">
        <f t="shared" ref="L1486:L1582" si="1346">F1486+I1486</f>
        <v>58.500000000000007</v>
      </c>
      <c r="M1486" s="42">
        <f t="shared" ref="M1486:M1582" si="1347">G1486+J1486</f>
        <v>58.500000000000007</v>
      </c>
      <c r="N1486" s="42">
        <f t="shared" ref="N1486:N1582" si="1348">H1486+K1486</f>
        <v>58.500000000000007</v>
      </c>
      <c r="O1486" s="48">
        <f t="shared" si="1345"/>
        <v>0</v>
      </c>
      <c r="P1486" s="48">
        <f t="shared" si="1345"/>
        <v>0</v>
      </c>
      <c r="Q1486" s="48">
        <f t="shared" si="1345"/>
        <v>0</v>
      </c>
      <c r="R1486" s="45">
        <f t="shared" si="1315"/>
        <v>58.500000000000007</v>
      </c>
      <c r="S1486" s="45">
        <f t="shared" si="1316"/>
        <v>58.500000000000007</v>
      </c>
      <c r="T1486" s="45">
        <f t="shared" si="1317"/>
        <v>58.500000000000007</v>
      </c>
      <c r="U1486" s="48">
        <f t="shared" si="1345"/>
        <v>0</v>
      </c>
    </row>
    <row r="1487" spans="1:21" ht="47.25" x14ac:dyDescent="0.25">
      <c r="A1487" s="20" t="s">
        <v>302</v>
      </c>
      <c r="B1487" s="20" t="s">
        <v>167</v>
      </c>
      <c r="C1487" s="20"/>
      <c r="D1487" s="20"/>
      <c r="E1487" s="23" t="s">
        <v>734</v>
      </c>
      <c r="F1487" s="24">
        <f>F1488</f>
        <v>58.500000000000007</v>
      </c>
      <c r="G1487" s="24">
        <f t="shared" si="1345"/>
        <v>58.500000000000007</v>
      </c>
      <c r="H1487" s="24">
        <f t="shared" si="1345"/>
        <v>58.500000000000007</v>
      </c>
      <c r="I1487" s="24">
        <f t="shared" si="1345"/>
        <v>0</v>
      </c>
      <c r="J1487" s="24">
        <f t="shared" si="1345"/>
        <v>0</v>
      </c>
      <c r="K1487" s="24">
        <f t="shared" si="1345"/>
        <v>0</v>
      </c>
      <c r="L1487" s="42">
        <f t="shared" si="1346"/>
        <v>58.500000000000007</v>
      </c>
      <c r="M1487" s="42">
        <f t="shared" si="1347"/>
        <v>58.500000000000007</v>
      </c>
      <c r="N1487" s="42">
        <f t="shared" si="1348"/>
        <v>58.500000000000007</v>
      </c>
      <c r="O1487" s="48">
        <f t="shared" si="1345"/>
        <v>0</v>
      </c>
      <c r="P1487" s="48">
        <f t="shared" si="1345"/>
        <v>0</v>
      </c>
      <c r="Q1487" s="48">
        <f t="shared" si="1345"/>
        <v>0</v>
      </c>
      <c r="R1487" s="45">
        <f t="shared" si="1315"/>
        <v>58.500000000000007</v>
      </c>
      <c r="S1487" s="45">
        <f t="shared" si="1316"/>
        <v>58.500000000000007</v>
      </c>
      <c r="T1487" s="45">
        <f t="shared" si="1317"/>
        <v>58.500000000000007</v>
      </c>
      <c r="U1487" s="48">
        <f t="shared" si="1345"/>
        <v>0</v>
      </c>
    </row>
    <row r="1488" spans="1:21" x14ac:dyDescent="0.25">
      <c r="A1488" s="20" t="s">
        <v>302</v>
      </c>
      <c r="B1488" s="20">
        <v>240</v>
      </c>
      <c r="C1488" s="20" t="s">
        <v>10</v>
      </c>
      <c r="D1488" s="20" t="s">
        <v>11</v>
      </c>
      <c r="E1488" s="23" t="s">
        <v>757</v>
      </c>
      <c r="F1488" s="24">
        <v>58.500000000000007</v>
      </c>
      <c r="G1488" s="24">
        <v>58.500000000000007</v>
      </c>
      <c r="H1488" s="24">
        <v>58.500000000000007</v>
      </c>
      <c r="I1488" s="24"/>
      <c r="J1488" s="24"/>
      <c r="K1488" s="24"/>
      <c r="L1488" s="42">
        <f t="shared" si="1346"/>
        <v>58.500000000000007</v>
      </c>
      <c r="M1488" s="42">
        <f t="shared" si="1347"/>
        <v>58.500000000000007</v>
      </c>
      <c r="N1488" s="42">
        <f t="shared" si="1348"/>
        <v>58.500000000000007</v>
      </c>
      <c r="O1488" s="48"/>
      <c r="P1488" s="48"/>
      <c r="Q1488" s="48"/>
      <c r="R1488" s="45">
        <f t="shared" si="1315"/>
        <v>58.500000000000007</v>
      </c>
      <c r="S1488" s="45">
        <f t="shared" si="1316"/>
        <v>58.500000000000007</v>
      </c>
      <c r="T1488" s="45">
        <f t="shared" si="1317"/>
        <v>58.500000000000007</v>
      </c>
      <c r="U1488" s="48"/>
    </row>
    <row r="1489" spans="1:22" ht="47.25" x14ac:dyDescent="0.25">
      <c r="A1489" s="20" t="s">
        <v>24</v>
      </c>
      <c r="B1489" s="20"/>
      <c r="C1489" s="20"/>
      <c r="D1489" s="20"/>
      <c r="E1489" s="23" t="s">
        <v>682</v>
      </c>
      <c r="F1489" s="24">
        <f>F1490</f>
        <v>66705.2</v>
      </c>
      <c r="G1489" s="24">
        <f t="shared" ref="G1489:U1491" si="1349">G1490</f>
        <v>0</v>
      </c>
      <c r="H1489" s="24">
        <f t="shared" si="1349"/>
        <v>0</v>
      </c>
      <c r="I1489" s="24">
        <f t="shared" si="1349"/>
        <v>-26811.94</v>
      </c>
      <c r="J1489" s="24">
        <f t="shared" si="1349"/>
        <v>0</v>
      </c>
      <c r="K1489" s="24">
        <f t="shared" si="1349"/>
        <v>0</v>
      </c>
      <c r="L1489" s="42">
        <f t="shared" si="1346"/>
        <v>39893.259999999995</v>
      </c>
      <c r="M1489" s="42">
        <f t="shared" si="1347"/>
        <v>0</v>
      </c>
      <c r="N1489" s="42">
        <f t="shared" si="1348"/>
        <v>0</v>
      </c>
      <c r="O1489" s="48">
        <f t="shared" si="1349"/>
        <v>0</v>
      </c>
      <c r="P1489" s="48">
        <f t="shared" si="1349"/>
        <v>0</v>
      </c>
      <c r="Q1489" s="48">
        <f t="shared" si="1349"/>
        <v>0</v>
      </c>
      <c r="R1489" s="45">
        <f t="shared" si="1315"/>
        <v>39893.259999999995</v>
      </c>
      <c r="S1489" s="45">
        <f t="shared" si="1316"/>
        <v>0</v>
      </c>
      <c r="T1489" s="45">
        <f t="shared" si="1317"/>
        <v>0</v>
      </c>
      <c r="U1489" s="48">
        <f t="shared" si="1349"/>
        <v>0</v>
      </c>
    </row>
    <row r="1490" spans="1:22" ht="31.5" x14ac:dyDescent="0.25">
      <c r="A1490" s="20" t="s">
        <v>24</v>
      </c>
      <c r="B1490" s="20" t="s">
        <v>6</v>
      </c>
      <c r="C1490" s="20"/>
      <c r="D1490" s="20"/>
      <c r="E1490" s="23" t="s">
        <v>733</v>
      </c>
      <c r="F1490" s="24">
        <f>F1491</f>
        <v>66705.2</v>
      </c>
      <c r="G1490" s="24">
        <f t="shared" si="1349"/>
        <v>0</v>
      </c>
      <c r="H1490" s="24">
        <f t="shared" si="1349"/>
        <v>0</v>
      </c>
      <c r="I1490" s="24">
        <f t="shared" si="1349"/>
        <v>-26811.94</v>
      </c>
      <c r="J1490" s="24">
        <f t="shared" si="1349"/>
        <v>0</v>
      </c>
      <c r="K1490" s="24">
        <f t="shared" si="1349"/>
        <v>0</v>
      </c>
      <c r="L1490" s="42">
        <f t="shared" si="1346"/>
        <v>39893.259999999995</v>
      </c>
      <c r="M1490" s="42">
        <f t="shared" si="1347"/>
        <v>0</v>
      </c>
      <c r="N1490" s="42">
        <f t="shared" si="1348"/>
        <v>0</v>
      </c>
      <c r="O1490" s="48">
        <f t="shared" si="1349"/>
        <v>0</v>
      </c>
      <c r="P1490" s="48">
        <f t="shared" si="1349"/>
        <v>0</v>
      </c>
      <c r="Q1490" s="48">
        <f t="shared" si="1349"/>
        <v>0</v>
      </c>
      <c r="R1490" s="45">
        <f t="shared" si="1315"/>
        <v>39893.259999999995</v>
      </c>
      <c r="S1490" s="45">
        <f t="shared" si="1316"/>
        <v>0</v>
      </c>
      <c r="T1490" s="45">
        <f t="shared" si="1317"/>
        <v>0</v>
      </c>
      <c r="U1490" s="48">
        <f t="shared" si="1349"/>
        <v>0</v>
      </c>
    </row>
    <row r="1491" spans="1:22" ht="47.25" x14ac:dyDescent="0.25">
      <c r="A1491" s="20" t="s">
        <v>24</v>
      </c>
      <c r="B1491" s="20" t="s">
        <v>167</v>
      </c>
      <c r="C1491" s="20"/>
      <c r="D1491" s="20"/>
      <c r="E1491" s="23" t="s">
        <v>734</v>
      </c>
      <c r="F1491" s="24">
        <f>F1492</f>
        <v>66705.2</v>
      </c>
      <c r="G1491" s="24">
        <f t="shared" si="1349"/>
        <v>0</v>
      </c>
      <c r="H1491" s="24">
        <f t="shared" si="1349"/>
        <v>0</v>
      </c>
      <c r="I1491" s="24">
        <f t="shared" si="1349"/>
        <v>-26811.94</v>
      </c>
      <c r="J1491" s="24">
        <f t="shared" si="1349"/>
        <v>0</v>
      </c>
      <c r="K1491" s="24">
        <f t="shared" si="1349"/>
        <v>0</v>
      </c>
      <c r="L1491" s="42">
        <f t="shared" si="1346"/>
        <v>39893.259999999995</v>
      </c>
      <c r="M1491" s="42">
        <f t="shared" si="1347"/>
        <v>0</v>
      </c>
      <c r="N1491" s="42">
        <f t="shared" si="1348"/>
        <v>0</v>
      </c>
      <c r="O1491" s="48">
        <f t="shared" si="1349"/>
        <v>0</v>
      </c>
      <c r="P1491" s="48">
        <f t="shared" si="1349"/>
        <v>0</v>
      </c>
      <c r="Q1491" s="48">
        <f t="shared" si="1349"/>
        <v>0</v>
      </c>
      <c r="R1491" s="45">
        <f t="shared" si="1315"/>
        <v>39893.259999999995</v>
      </c>
      <c r="S1491" s="45">
        <f t="shared" si="1316"/>
        <v>0</v>
      </c>
      <c r="T1491" s="45">
        <f t="shared" si="1317"/>
        <v>0</v>
      </c>
      <c r="U1491" s="48">
        <f t="shared" si="1349"/>
        <v>0</v>
      </c>
    </row>
    <row r="1492" spans="1:22" x14ac:dyDescent="0.25">
      <c r="A1492" s="20" t="s">
        <v>24</v>
      </c>
      <c r="B1492" s="20">
        <v>240</v>
      </c>
      <c r="C1492" s="20" t="s">
        <v>10</v>
      </c>
      <c r="D1492" s="20" t="s">
        <v>11</v>
      </c>
      <c r="E1492" s="23" t="s">
        <v>757</v>
      </c>
      <c r="F1492" s="24">
        <v>66705.2</v>
      </c>
      <c r="G1492" s="24">
        <v>0</v>
      </c>
      <c r="H1492" s="24">
        <v>0</v>
      </c>
      <c r="I1492" s="24">
        <v>-26811.94</v>
      </c>
      <c r="J1492" s="24"/>
      <c r="K1492" s="24"/>
      <c r="L1492" s="42">
        <f t="shared" si="1346"/>
        <v>39893.259999999995</v>
      </c>
      <c r="M1492" s="42">
        <f t="shared" si="1347"/>
        <v>0</v>
      </c>
      <c r="N1492" s="42">
        <f t="shared" si="1348"/>
        <v>0</v>
      </c>
      <c r="O1492" s="48"/>
      <c r="P1492" s="48"/>
      <c r="Q1492" s="48"/>
      <c r="R1492" s="45">
        <f t="shared" si="1315"/>
        <v>39893.259999999995</v>
      </c>
      <c r="S1492" s="45">
        <f t="shared" si="1316"/>
        <v>0</v>
      </c>
      <c r="T1492" s="45">
        <f t="shared" si="1317"/>
        <v>0</v>
      </c>
      <c r="U1492" s="48"/>
    </row>
    <row r="1493" spans="1:22" ht="47.25" x14ac:dyDescent="0.25">
      <c r="A1493" s="20" t="s">
        <v>828</v>
      </c>
      <c r="B1493" s="20"/>
      <c r="C1493" s="20"/>
      <c r="D1493" s="20"/>
      <c r="E1493" s="43" t="s">
        <v>834</v>
      </c>
      <c r="F1493" s="24">
        <f>F1494</f>
        <v>0</v>
      </c>
      <c r="G1493" s="24">
        <f t="shared" ref="G1493:K1495" si="1350">G1494</f>
        <v>0</v>
      </c>
      <c r="H1493" s="24">
        <f t="shared" si="1350"/>
        <v>0</v>
      </c>
      <c r="I1493" s="24">
        <f t="shared" si="1350"/>
        <v>12515.3</v>
      </c>
      <c r="J1493" s="24">
        <f t="shared" si="1350"/>
        <v>0</v>
      </c>
      <c r="K1493" s="24">
        <f t="shared" si="1350"/>
        <v>0</v>
      </c>
      <c r="L1493" s="42">
        <f t="shared" ref="L1493:L1496" si="1351">F1493+I1493</f>
        <v>12515.3</v>
      </c>
      <c r="M1493" s="42">
        <f t="shared" ref="M1493:M1496" si="1352">G1493+J1493</f>
        <v>0</v>
      </c>
      <c r="N1493" s="42">
        <f t="shared" ref="N1493:N1496" si="1353">H1493+K1493</f>
        <v>0</v>
      </c>
      <c r="O1493" s="48">
        <f t="shared" ref="O1493:Q1495" si="1354">O1494</f>
        <v>0</v>
      </c>
      <c r="P1493" s="48">
        <f t="shared" si="1354"/>
        <v>0</v>
      </c>
      <c r="Q1493" s="48">
        <f t="shared" si="1354"/>
        <v>0</v>
      </c>
      <c r="R1493" s="45">
        <f t="shared" si="1315"/>
        <v>12515.3</v>
      </c>
      <c r="S1493" s="45">
        <f t="shared" si="1316"/>
        <v>0</v>
      </c>
      <c r="T1493" s="45">
        <f t="shared" si="1317"/>
        <v>0</v>
      </c>
      <c r="U1493" s="48">
        <f t="shared" ref="U1493:U1495" si="1355">U1494</f>
        <v>0</v>
      </c>
    </row>
    <row r="1494" spans="1:22" ht="47.25" x14ac:dyDescent="0.25">
      <c r="A1494" s="20" t="s">
        <v>828</v>
      </c>
      <c r="B1494" s="20" t="s">
        <v>14</v>
      </c>
      <c r="C1494" s="20"/>
      <c r="D1494" s="20"/>
      <c r="E1494" s="23" t="s">
        <v>740</v>
      </c>
      <c r="F1494" s="24">
        <f>F1495</f>
        <v>0</v>
      </c>
      <c r="G1494" s="24">
        <f t="shared" si="1350"/>
        <v>0</v>
      </c>
      <c r="H1494" s="24">
        <f t="shared" si="1350"/>
        <v>0</v>
      </c>
      <c r="I1494" s="24">
        <f t="shared" si="1350"/>
        <v>12515.3</v>
      </c>
      <c r="J1494" s="24">
        <f t="shared" si="1350"/>
        <v>0</v>
      </c>
      <c r="K1494" s="24">
        <f t="shared" si="1350"/>
        <v>0</v>
      </c>
      <c r="L1494" s="42">
        <f t="shared" si="1351"/>
        <v>12515.3</v>
      </c>
      <c r="M1494" s="42">
        <f t="shared" si="1352"/>
        <v>0</v>
      </c>
      <c r="N1494" s="42">
        <f t="shared" si="1353"/>
        <v>0</v>
      </c>
      <c r="O1494" s="48">
        <f t="shared" si="1354"/>
        <v>0</v>
      </c>
      <c r="P1494" s="48">
        <f t="shared" si="1354"/>
        <v>0</v>
      </c>
      <c r="Q1494" s="48">
        <f t="shared" si="1354"/>
        <v>0</v>
      </c>
      <c r="R1494" s="45">
        <f t="shared" si="1315"/>
        <v>12515.3</v>
      </c>
      <c r="S1494" s="45">
        <f t="shared" si="1316"/>
        <v>0</v>
      </c>
      <c r="T1494" s="45">
        <f t="shared" si="1317"/>
        <v>0</v>
      </c>
      <c r="U1494" s="48">
        <f t="shared" si="1355"/>
        <v>0</v>
      </c>
    </row>
    <row r="1495" spans="1:22" x14ac:dyDescent="0.25">
      <c r="A1495" s="20" t="s">
        <v>828</v>
      </c>
      <c r="B1495" s="20" t="s">
        <v>330</v>
      </c>
      <c r="C1495" s="20"/>
      <c r="D1495" s="20"/>
      <c r="E1495" s="23" t="s">
        <v>741</v>
      </c>
      <c r="F1495" s="24">
        <f>F1496</f>
        <v>0</v>
      </c>
      <c r="G1495" s="24">
        <f t="shared" si="1350"/>
        <v>0</v>
      </c>
      <c r="H1495" s="24">
        <f t="shared" si="1350"/>
        <v>0</v>
      </c>
      <c r="I1495" s="24">
        <f t="shared" si="1350"/>
        <v>12515.3</v>
      </c>
      <c r="J1495" s="24">
        <f t="shared" si="1350"/>
        <v>0</v>
      </c>
      <c r="K1495" s="24">
        <f t="shared" si="1350"/>
        <v>0</v>
      </c>
      <c r="L1495" s="42">
        <f t="shared" si="1351"/>
        <v>12515.3</v>
      </c>
      <c r="M1495" s="42">
        <f t="shared" si="1352"/>
        <v>0</v>
      </c>
      <c r="N1495" s="42">
        <f t="shared" si="1353"/>
        <v>0</v>
      </c>
      <c r="O1495" s="48">
        <f t="shared" si="1354"/>
        <v>0</v>
      </c>
      <c r="P1495" s="48">
        <f t="shared" si="1354"/>
        <v>0</v>
      </c>
      <c r="Q1495" s="48">
        <f t="shared" si="1354"/>
        <v>0</v>
      </c>
      <c r="R1495" s="45">
        <f t="shared" si="1315"/>
        <v>12515.3</v>
      </c>
      <c r="S1495" s="45">
        <f t="shared" si="1316"/>
        <v>0</v>
      </c>
      <c r="T1495" s="45">
        <f t="shared" si="1317"/>
        <v>0</v>
      </c>
      <c r="U1495" s="48">
        <f t="shared" si="1355"/>
        <v>0</v>
      </c>
    </row>
    <row r="1496" spans="1:22" x14ac:dyDescent="0.25">
      <c r="A1496" s="20" t="s">
        <v>828</v>
      </c>
      <c r="B1496" s="20" t="s">
        <v>330</v>
      </c>
      <c r="C1496" s="20" t="s">
        <v>71</v>
      </c>
      <c r="D1496" s="20" t="s">
        <v>73</v>
      </c>
      <c r="E1496" s="30" t="s">
        <v>777</v>
      </c>
      <c r="F1496" s="24">
        <v>0</v>
      </c>
      <c r="G1496" s="24">
        <v>0</v>
      </c>
      <c r="H1496" s="24">
        <v>0</v>
      </c>
      <c r="I1496" s="24">
        <v>12515.3</v>
      </c>
      <c r="J1496" s="24"/>
      <c r="K1496" s="24"/>
      <c r="L1496" s="42">
        <f t="shared" si="1351"/>
        <v>12515.3</v>
      </c>
      <c r="M1496" s="42">
        <f t="shared" si="1352"/>
        <v>0</v>
      </c>
      <c r="N1496" s="42">
        <f t="shared" si="1353"/>
        <v>0</v>
      </c>
      <c r="O1496" s="48"/>
      <c r="P1496" s="48"/>
      <c r="Q1496" s="48"/>
      <c r="R1496" s="45">
        <f t="shared" si="1315"/>
        <v>12515.3</v>
      </c>
      <c r="S1496" s="45">
        <f t="shared" si="1316"/>
        <v>0</v>
      </c>
      <c r="T1496" s="45">
        <f t="shared" si="1317"/>
        <v>0</v>
      </c>
      <c r="U1496" s="48"/>
    </row>
    <row r="1497" spans="1:22" ht="47.25" x14ac:dyDescent="0.25">
      <c r="A1497" s="20" t="s">
        <v>857</v>
      </c>
      <c r="B1497" s="20"/>
      <c r="C1497" s="20"/>
      <c r="D1497" s="20"/>
      <c r="E1497" s="43" t="s">
        <v>863</v>
      </c>
      <c r="F1497" s="24"/>
      <c r="G1497" s="24"/>
      <c r="H1497" s="24"/>
      <c r="I1497" s="24"/>
      <c r="J1497" s="24"/>
      <c r="K1497" s="24"/>
      <c r="L1497" s="42">
        <f>L1498+L1501</f>
        <v>0</v>
      </c>
      <c r="M1497" s="42">
        <f t="shared" ref="M1497:Q1497" si="1356">M1498+M1501</f>
        <v>0</v>
      </c>
      <c r="N1497" s="42">
        <f t="shared" si="1356"/>
        <v>0</v>
      </c>
      <c r="O1497" s="45">
        <f t="shared" si="1356"/>
        <v>25803.3</v>
      </c>
      <c r="P1497" s="45">
        <f t="shared" si="1356"/>
        <v>0</v>
      </c>
      <c r="Q1497" s="45">
        <f t="shared" si="1356"/>
        <v>0</v>
      </c>
      <c r="R1497" s="45">
        <f t="shared" ref="R1497:R1503" si="1357">L1497+O1497</f>
        <v>25803.3</v>
      </c>
      <c r="S1497" s="45">
        <f t="shared" ref="S1497:S1503" si="1358">M1497+P1497</f>
        <v>0</v>
      </c>
      <c r="T1497" s="45">
        <f t="shared" ref="T1497:T1503" si="1359">N1497+Q1497</f>
        <v>0</v>
      </c>
      <c r="U1497" s="45">
        <f t="shared" ref="U1497" si="1360">U1498+U1501</f>
        <v>0</v>
      </c>
    </row>
    <row r="1498" spans="1:22" ht="47.25" x14ac:dyDescent="0.25">
      <c r="A1498" s="20" t="s">
        <v>857</v>
      </c>
      <c r="B1498" s="20" t="s">
        <v>14</v>
      </c>
      <c r="C1498" s="20"/>
      <c r="D1498" s="20"/>
      <c r="E1498" s="23" t="s">
        <v>740</v>
      </c>
      <c r="F1498" s="24"/>
      <c r="G1498" s="24"/>
      <c r="H1498" s="24"/>
      <c r="I1498" s="24"/>
      <c r="J1498" s="24"/>
      <c r="K1498" s="24"/>
      <c r="L1498" s="42">
        <f>L1499</f>
        <v>0</v>
      </c>
      <c r="M1498" s="42">
        <f t="shared" ref="M1498:Q1499" si="1361">M1499</f>
        <v>0</v>
      </c>
      <c r="N1498" s="42">
        <f t="shared" si="1361"/>
        <v>0</v>
      </c>
      <c r="O1498" s="45">
        <f t="shared" si="1361"/>
        <v>25590.473999999998</v>
      </c>
      <c r="P1498" s="45">
        <f t="shared" si="1361"/>
        <v>0</v>
      </c>
      <c r="Q1498" s="45">
        <f t="shared" si="1361"/>
        <v>0</v>
      </c>
      <c r="R1498" s="45">
        <f t="shared" si="1357"/>
        <v>25590.473999999998</v>
      </c>
      <c r="S1498" s="45">
        <f t="shared" si="1358"/>
        <v>0</v>
      </c>
      <c r="T1498" s="45">
        <f t="shared" si="1359"/>
        <v>0</v>
      </c>
      <c r="U1498" s="45">
        <f t="shared" ref="U1498:U1499" si="1362">U1499</f>
        <v>0</v>
      </c>
    </row>
    <row r="1499" spans="1:22" x14ac:dyDescent="0.25">
      <c r="A1499" s="20" t="s">
        <v>857</v>
      </c>
      <c r="B1499" s="20" t="s">
        <v>330</v>
      </c>
      <c r="C1499" s="20"/>
      <c r="D1499" s="20"/>
      <c r="E1499" s="23" t="s">
        <v>741</v>
      </c>
      <c r="F1499" s="24"/>
      <c r="G1499" s="24"/>
      <c r="H1499" s="24"/>
      <c r="I1499" s="24"/>
      <c r="J1499" s="24"/>
      <c r="K1499" s="24"/>
      <c r="L1499" s="42">
        <f>L1500</f>
        <v>0</v>
      </c>
      <c r="M1499" s="42">
        <f t="shared" si="1361"/>
        <v>0</v>
      </c>
      <c r="N1499" s="42">
        <f t="shared" si="1361"/>
        <v>0</v>
      </c>
      <c r="O1499" s="45">
        <f t="shared" si="1361"/>
        <v>25590.473999999998</v>
      </c>
      <c r="P1499" s="45">
        <f t="shared" si="1361"/>
        <v>0</v>
      </c>
      <c r="Q1499" s="45">
        <f t="shared" si="1361"/>
        <v>0</v>
      </c>
      <c r="R1499" s="45">
        <f t="shared" si="1357"/>
        <v>25590.473999999998</v>
      </c>
      <c r="S1499" s="45">
        <f t="shared" si="1358"/>
        <v>0</v>
      </c>
      <c r="T1499" s="45">
        <f t="shared" si="1359"/>
        <v>0</v>
      </c>
      <c r="U1499" s="45">
        <f t="shared" si="1362"/>
        <v>0</v>
      </c>
    </row>
    <row r="1500" spans="1:22" x14ac:dyDescent="0.25">
      <c r="A1500" s="20" t="s">
        <v>857</v>
      </c>
      <c r="B1500" s="20" t="s">
        <v>330</v>
      </c>
      <c r="C1500" s="20" t="s">
        <v>71</v>
      </c>
      <c r="D1500" s="20" t="s">
        <v>73</v>
      </c>
      <c r="E1500" s="30" t="s">
        <v>777</v>
      </c>
      <c r="F1500" s="24"/>
      <c r="G1500" s="24"/>
      <c r="H1500" s="24"/>
      <c r="I1500" s="24"/>
      <c r="J1500" s="24"/>
      <c r="K1500" s="24"/>
      <c r="L1500" s="42">
        <v>0</v>
      </c>
      <c r="M1500" s="42">
        <v>0</v>
      </c>
      <c r="N1500" s="42">
        <v>0</v>
      </c>
      <c r="O1500" s="45">
        <v>25590.473999999998</v>
      </c>
      <c r="P1500" s="45"/>
      <c r="Q1500" s="45"/>
      <c r="R1500" s="45">
        <f t="shared" si="1357"/>
        <v>25590.473999999998</v>
      </c>
      <c r="S1500" s="45">
        <f t="shared" si="1358"/>
        <v>0</v>
      </c>
      <c r="T1500" s="45">
        <f t="shared" si="1359"/>
        <v>0</v>
      </c>
      <c r="U1500" s="45"/>
    </row>
    <row r="1501" spans="1:22" x14ac:dyDescent="0.25">
      <c r="A1501" s="20" t="s">
        <v>857</v>
      </c>
      <c r="B1501" s="20" t="s">
        <v>7</v>
      </c>
      <c r="C1501" s="20"/>
      <c r="D1501" s="20"/>
      <c r="E1501" s="23" t="s">
        <v>746</v>
      </c>
      <c r="F1501" s="24"/>
      <c r="G1501" s="24"/>
      <c r="H1501" s="24"/>
      <c r="I1501" s="24"/>
      <c r="J1501" s="24"/>
      <c r="K1501" s="24"/>
      <c r="L1501" s="42">
        <f>L1502</f>
        <v>0</v>
      </c>
      <c r="M1501" s="42">
        <f t="shared" ref="M1501:Q1502" si="1363">M1502</f>
        <v>0</v>
      </c>
      <c r="N1501" s="42">
        <f t="shared" si="1363"/>
        <v>0</v>
      </c>
      <c r="O1501" s="45">
        <f t="shared" si="1363"/>
        <v>212.82599999999999</v>
      </c>
      <c r="P1501" s="45">
        <f t="shared" si="1363"/>
        <v>0</v>
      </c>
      <c r="Q1501" s="45">
        <f t="shared" si="1363"/>
        <v>0</v>
      </c>
      <c r="R1501" s="45">
        <f t="shared" si="1357"/>
        <v>212.82599999999999</v>
      </c>
      <c r="S1501" s="45">
        <f t="shared" si="1358"/>
        <v>0</v>
      </c>
      <c r="T1501" s="45">
        <f t="shared" si="1359"/>
        <v>0</v>
      </c>
      <c r="U1501" s="45">
        <f t="shared" ref="U1501:U1502" si="1364">U1502</f>
        <v>0</v>
      </c>
    </row>
    <row r="1502" spans="1:22" x14ac:dyDescent="0.25">
      <c r="A1502" s="20" t="s">
        <v>857</v>
      </c>
      <c r="B1502" s="20" t="s">
        <v>215</v>
      </c>
      <c r="C1502" s="20"/>
      <c r="D1502" s="20"/>
      <c r="E1502" s="23" t="s">
        <v>749</v>
      </c>
      <c r="F1502" s="24"/>
      <c r="G1502" s="24"/>
      <c r="H1502" s="24"/>
      <c r="I1502" s="24"/>
      <c r="J1502" s="24"/>
      <c r="K1502" s="24"/>
      <c r="L1502" s="42">
        <f>L1503</f>
        <v>0</v>
      </c>
      <c r="M1502" s="42">
        <f t="shared" si="1363"/>
        <v>0</v>
      </c>
      <c r="N1502" s="42">
        <f t="shared" si="1363"/>
        <v>0</v>
      </c>
      <c r="O1502" s="45">
        <f t="shared" si="1363"/>
        <v>212.82599999999999</v>
      </c>
      <c r="P1502" s="45">
        <f t="shared" si="1363"/>
        <v>0</v>
      </c>
      <c r="Q1502" s="45">
        <f t="shared" si="1363"/>
        <v>0</v>
      </c>
      <c r="R1502" s="45">
        <f t="shared" si="1357"/>
        <v>212.82599999999999</v>
      </c>
      <c r="S1502" s="45">
        <f t="shared" si="1358"/>
        <v>0</v>
      </c>
      <c r="T1502" s="45">
        <f t="shared" si="1359"/>
        <v>0</v>
      </c>
      <c r="U1502" s="45">
        <f t="shared" si="1364"/>
        <v>0</v>
      </c>
    </row>
    <row r="1503" spans="1:22" x14ac:dyDescent="0.25">
      <c r="A1503" s="20" t="s">
        <v>857</v>
      </c>
      <c r="B1503" s="20" t="s">
        <v>215</v>
      </c>
      <c r="C1503" s="20" t="s">
        <v>71</v>
      </c>
      <c r="D1503" s="20" t="s">
        <v>73</v>
      </c>
      <c r="E1503" s="30" t="s">
        <v>777</v>
      </c>
      <c r="F1503" s="24"/>
      <c r="G1503" s="24"/>
      <c r="H1503" s="24"/>
      <c r="I1503" s="24"/>
      <c r="J1503" s="24"/>
      <c r="K1503" s="24"/>
      <c r="L1503" s="42">
        <v>0</v>
      </c>
      <c r="M1503" s="42">
        <v>0</v>
      </c>
      <c r="N1503" s="42">
        <v>0</v>
      </c>
      <c r="O1503" s="45">
        <v>212.82599999999999</v>
      </c>
      <c r="P1503" s="45"/>
      <c r="Q1503" s="45"/>
      <c r="R1503" s="45">
        <f t="shared" si="1357"/>
        <v>212.82599999999999</v>
      </c>
      <c r="S1503" s="45">
        <f t="shared" si="1358"/>
        <v>0</v>
      </c>
      <c r="T1503" s="45">
        <f t="shared" si="1359"/>
        <v>0</v>
      </c>
      <c r="U1503" s="45"/>
    </row>
    <row r="1504" spans="1:22" ht="63" hidden="1" x14ac:dyDescent="0.25">
      <c r="A1504" s="20" t="s">
        <v>864</v>
      </c>
      <c r="B1504" s="20"/>
      <c r="C1504" s="20"/>
      <c r="D1504" s="20"/>
      <c r="E1504" s="43" t="s">
        <v>871</v>
      </c>
      <c r="F1504" s="24"/>
      <c r="G1504" s="24"/>
      <c r="H1504" s="24"/>
      <c r="I1504" s="24"/>
      <c r="J1504" s="24"/>
      <c r="K1504" s="24"/>
      <c r="L1504" s="42">
        <f>L1505</f>
        <v>0</v>
      </c>
      <c r="M1504" s="42">
        <f t="shared" ref="M1504:U1506" si="1365">M1505</f>
        <v>0</v>
      </c>
      <c r="N1504" s="42">
        <f t="shared" si="1365"/>
        <v>0</v>
      </c>
      <c r="O1504" s="45">
        <f t="shared" si="1365"/>
        <v>0</v>
      </c>
      <c r="P1504" s="45">
        <f t="shared" si="1365"/>
        <v>0</v>
      </c>
      <c r="Q1504" s="45">
        <f t="shared" si="1365"/>
        <v>466.2</v>
      </c>
      <c r="R1504" s="45">
        <f t="shared" ref="R1504:R1507" si="1366">L1504+O1504</f>
        <v>0</v>
      </c>
      <c r="S1504" s="45">
        <f t="shared" ref="S1504:S1507" si="1367">M1504+P1504</f>
        <v>0</v>
      </c>
      <c r="T1504" s="45">
        <f t="shared" ref="T1504:T1507" si="1368">N1504+Q1504</f>
        <v>466.2</v>
      </c>
      <c r="U1504" s="45">
        <f t="shared" si="1365"/>
        <v>0</v>
      </c>
      <c r="V1504" s="5">
        <v>0</v>
      </c>
    </row>
    <row r="1505" spans="1:22" ht="31.5" hidden="1" x14ac:dyDescent="0.25">
      <c r="A1505" s="20" t="s">
        <v>864</v>
      </c>
      <c r="B1505" s="20" t="s">
        <v>6</v>
      </c>
      <c r="C1505" s="20"/>
      <c r="D1505" s="20"/>
      <c r="E1505" s="23" t="s">
        <v>733</v>
      </c>
      <c r="F1505" s="24"/>
      <c r="G1505" s="24"/>
      <c r="H1505" s="24"/>
      <c r="I1505" s="24"/>
      <c r="J1505" s="24"/>
      <c r="K1505" s="24"/>
      <c r="L1505" s="42">
        <f>L1506</f>
        <v>0</v>
      </c>
      <c r="M1505" s="42">
        <f t="shared" si="1365"/>
        <v>0</v>
      </c>
      <c r="N1505" s="42">
        <f t="shared" si="1365"/>
        <v>0</v>
      </c>
      <c r="O1505" s="45">
        <f t="shared" si="1365"/>
        <v>0</v>
      </c>
      <c r="P1505" s="45">
        <f t="shared" si="1365"/>
        <v>0</v>
      </c>
      <c r="Q1505" s="45">
        <f t="shared" si="1365"/>
        <v>466.2</v>
      </c>
      <c r="R1505" s="45">
        <f t="shared" si="1366"/>
        <v>0</v>
      </c>
      <c r="S1505" s="45">
        <f t="shared" si="1367"/>
        <v>0</v>
      </c>
      <c r="T1505" s="45">
        <f t="shared" si="1368"/>
        <v>466.2</v>
      </c>
      <c r="U1505" s="45">
        <f t="shared" si="1365"/>
        <v>0</v>
      </c>
      <c r="V1505" s="5">
        <v>0</v>
      </c>
    </row>
    <row r="1506" spans="1:22" ht="47.25" hidden="1" x14ac:dyDescent="0.25">
      <c r="A1506" s="20" t="s">
        <v>864</v>
      </c>
      <c r="B1506" s="20" t="s">
        <v>167</v>
      </c>
      <c r="C1506" s="20"/>
      <c r="D1506" s="20"/>
      <c r="E1506" s="23" t="s">
        <v>734</v>
      </c>
      <c r="F1506" s="24"/>
      <c r="G1506" s="24"/>
      <c r="H1506" s="24"/>
      <c r="I1506" s="24"/>
      <c r="J1506" s="24"/>
      <c r="K1506" s="24"/>
      <c r="L1506" s="42">
        <f>L1507</f>
        <v>0</v>
      </c>
      <c r="M1506" s="42">
        <f t="shared" si="1365"/>
        <v>0</v>
      </c>
      <c r="N1506" s="42">
        <f t="shared" si="1365"/>
        <v>0</v>
      </c>
      <c r="O1506" s="45">
        <f t="shared" si="1365"/>
        <v>0</v>
      </c>
      <c r="P1506" s="45">
        <f t="shared" si="1365"/>
        <v>0</v>
      </c>
      <c r="Q1506" s="45">
        <f t="shared" si="1365"/>
        <v>466.2</v>
      </c>
      <c r="R1506" s="45">
        <f t="shared" si="1366"/>
        <v>0</v>
      </c>
      <c r="S1506" s="45">
        <f t="shared" si="1367"/>
        <v>0</v>
      </c>
      <c r="T1506" s="45">
        <f t="shared" si="1368"/>
        <v>466.2</v>
      </c>
      <c r="U1506" s="45">
        <f t="shared" si="1365"/>
        <v>0</v>
      </c>
      <c r="V1506" s="5">
        <v>0</v>
      </c>
    </row>
    <row r="1507" spans="1:22" hidden="1" x14ac:dyDescent="0.25">
      <c r="A1507" s="20" t="s">
        <v>864</v>
      </c>
      <c r="B1507" s="20" t="s">
        <v>167</v>
      </c>
      <c r="C1507" s="20" t="s">
        <v>10</v>
      </c>
      <c r="D1507" s="20" t="s">
        <v>58</v>
      </c>
      <c r="E1507" s="30" t="s">
        <v>868</v>
      </c>
      <c r="F1507" s="24"/>
      <c r="G1507" s="24"/>
      <c r="H1507" s="24"/>
      <c r="I1507" s="24"/>
      <c r="J1507" s="24"/>
      <c r="K1507" s="24"/>
      <c r="L1507" s="42">
        <v>0</v>
      </c>
      <c r="M1507" s="42">
        <v>0</v>
      </c>
      <c r="N1507" s="42">
        <v>0</v>
      </c>
      <c r="O1507" s="45"/>
      <c r="P1507" s="45"/>
      <c r="Q1507" s="45">
        <v>466.2</v>
      </c>
      <c r="R1507" s="45">
        <f t="shared" si="1366"/>
        <v>0</v>
      </c>
      <c r="S1507" s="45">
        <f t="shared" si="1367"/>
        <v>0</v>
      </c>
      <c r="T1507" s="45">
        <f t="shared" si="1368"/>
        <v>466.2</v>
      </c>
      <c r="U1507" s="45"/>
      <c r="V1507" s="5">
        <v>0</v>
      </c>
    </row>
    <row r="1508" spans="1:22" ht="119.25" customHeight="1" x14ac:dyDescent="0.25">
      <c r="A1508" s="20" t="s">
        <v>858</v>
      </c>
      <c r="B1508" s="20"/>
      <c r="C1508" s="20"/>
      <c r="D1508" s="20"/>
      <c r="E1508" s="43" t="s">
        <v>881</v>
      </c>
      <c r="F1508" s="24"/>
      <c r="G1508" s="24"/>
      <c r="H1508" s="24"/>
      <c r="I1508" s="24"/>
      <c r="J1508" s="24"/>
      <c r="K1508" s="24"/>
      <c r="L1508" s="42">
        <f>L1509</f>
        <v>0</v>
      </c>
      <c r="M1508" s="42">
        <f t="shared" ref="M1508:U1510" si="1369">M1509</f>
        <v>0</v>
      </c>
      <c r="N1508" s="42">
        <f t="shared" si="1369"/>
        <v>0</v>
      </c>
      <c r="O1508" s="45">
        <f t="shared" si="1369"/>
        <v>12965.8</v>
      </c>
      <c r="P1508" s="45">
        <f t="shared" si="1369"/>
        <v>0</v>
      </c>
      <c r="Q1508" s="45">
        <f t="shared" si="1369"/>
        <v>0</v>
      </c>
      <c r="R1508" s="45">
        <f t="shared" ref="R1508:R1515" si="1370">L1508+O1508</f>
        <v>12965.8</v>
      </c>
      <c r="S1508" s="45">
        <f t="shared" ref="S1508:S1515" si="1371">M1508+P1508</f>
        <v>0</v>
      </c>
      <c r="T1508" s="45">
        <f t="shared" ref="T1508:T1515" si="1372">N1508+Q1508</f>
        <v>0</v>
      </c>
      <c r="U1508" s="45">
        <f t="shared" si="1369"/>
        <v>0</v>
      </c>
    </row>
    <row r="1509" spans="1:22" ht="31.5" x14ac:dyDescent="0.25">
      <c r="A1509" s="20" t="s">
        <v>858</v>
      </c>
      <c r="B1509" s="20" t="s">
        <v>84</v>
      </c>
      <c r="C1509" s="20"/>
      <c r="D1509" s="20"/>
      <c r="E1509" s="43" t="s">
        <v>735</v>
      </c>
      <c r="F1509" s="24"/>
      <c r="G1509" s="24"/>
      <c r="H1509" s="24"/>
      <c r="I1509" s="24"/>
      <c r="J1509" s="24"/>
      <c r="K1509" s="24"/>
      <c r="L1509" s="42">
        <f>L1510</f>
        <v>0</v>
      </c>
      <c r="M1509" s="42">
        <f t="shared" si="1369"/>
        <v>0</v>
      </c>
      <c r="N1509" s="42">
        <f t="shared" si="1369"/>
        <v>0</v>
      </c>
      <c r="O1509" s="45">
        <f t="shared" si="1369"/>
        <v>12965.8</v>
      </c>
      <c r="P1509" s="45">
        <f t="shared" si="1369"/>
        <v>0</v>
      </c>
      <c r="Q1509" s="45">
        <f t="shared" si="1369"/>
        <v>0</v>
      </c>
      <c r="R1509" s="45">
        <f t="shared" si="1370"/>
        <v>12965.8</v>
      </c>
      <c r="S1509" s="45">
        <f t="shared" si="1371"/>
        <v>0</v>
      </c>
      <c r="T1509" s="45">
        <f t="shared" si="1372"/>
        <v>0</v>
      </c>
      <c r="U1509" s="45">
        <f t="shared" si="1369"/>
        <v>0</v>
      </c>
    </row>
    <row r="1510" spans="1:22" ht="31.5" x14ac:dyDescent="0.25">
      <c r="A1510" s="20" t="s">
        <v>858</v>
      </c>
      <c r="B1510" s="20" t="s">
        <v>421</v>
      </c>
      <c r="C1510" s="20"/>
      <c r="D1510" s="20"/>
      <c r="E1510" s="43" t="s">
        <v>737</v>
      </c>
      <c r="F1510" s="24"/>
      <c r="G1510" s="24"/>
      <c r="H1510" s="24"/>
      <c r="I1510" s="24"/>
      <c r="J1510" s="24"/>
      <c r="K1510" s="24"/>
      <c r="L1510" s="42">
        <f>L1511</f>
        <v>0</v>
      </c>
      <c r="M1510" s="42">
        <f t="shared" si="1369"/>
        <v>0</v>
      </c>
      <c r="N1510" s="42">
        <f t="shared" si="1369"/>
        <v>0</v>
      </c>
      <c r="O1510" s="45">
        <f t="shared" si="1369"/>
        <v>12965.8</v>
      </c>
      <c r="P1510" s="45">
        <f t="shared" si="1369"/>
        <v>0</v>
      </c>
      <c r="Q1510" s="45">
        <f t="shared" si="1369"/>
        <v>0</v>
      </c>
      <c r="R1510" s="45">
        <f t="shared" si="1370"/>
        <v>12965.8</v>
      </c>
      <c r="S1510" s="45">
        <f t="shared" si="1371"/>
        <v>0</v>
      </c>
      <c r="T1510" s="45">
        <f t="shared" si="1372"/>
        <v>0</v>
      </c>
      <c r="U1510" s="45">
        <f t="shared" si="1369"/>
        <v>0</v>
      </c>
    </row>
    <row r="1511" spans="1:22" x14ac:dyDescent="0.25">
      <c r="A1511" s="20" t="s">
        <v>858</v>
      </c>
      <c r="B1511" s="20" t="s">
        <v>421</v>
      </c>
      <c r="C1511" s="20" t="s">
        <v>72</v>
      </c>
      <c r="D1511" s="20" t="s">
        <v>57</v>
      </c>
      <c r="E1511" s="23" t="s">
        <v>782</v>
      </c>
      <c r="F1511" s="24"/>
      <c r="G1511" s="24"/>
      <c r="H1511" s="24"/>
      <c r="I1511" s="24"/>
      <c r="J1511" s="24"/>
      <c r="K1511" s="24"/>
      <c r="L1511" s="42">
        <v>0</v>
      </c>
      <c r="M1511" s="42">
        <v>0</v>
      </c>
      <c r="N1511" s="42">
        <v>0</v>
      </c>
      <c r="O1511" s="45">
        <v>12965.8</v>
      </c>
      <c r="P1511" s="45"/>
      <c r="Q1511" s="45"/>
      <c r="R1511" s="45">
        <f t="shared" si="1370"/>
        <v>12965.8</v>
      </c>
      <c r="S1511" s="45">
        <f t="shared" si="1371"/>
        <v>0</v>
      </c>
      <c r="T1511" s="45">
        <f t="shared" si="1372"/>
        <v>0</v>
      </c>
      <c r="U1511" s="45"/>
    </row>
    <row r="1512" spans="1:22" ht="94.5" x14ac:dyDescent="0.25">
      <c r="A1512" s="20" t="s">
        <v>859</v>
      </c>
      <c r="B1512" s="20"/>
      <c r="C1512" s="20"/>
      <c r="D1512" s="20"/>
      <c r="E1512" s="43" t="s">
        <v>860</v>
      </c>
      <c r="F1512" s="24"/>
      <c r="G1512" s="24"/>
      <c r="H1512" s="24"/>
      <c r="I1512" s="24"/>
      <c r="J1512" s="24"/>
      <c r="K1512" s="24"/>
      <c r="L1512" s="42">
        <f>L1513</f>
        <v>0</v>
      </c>
      <c r="M1512" s="42">
        <f t="shared" ref="M1512:U1514" si="1373">M1513</f>
        <v>0</v>
      </c>
      <c r="N1512" s="42">
        <f t="shared" si="1373"/>
        <v>0</v>
      </c>
      <c r="O1512" s="45">
        <f t="shared" si="1373"/>
        <v>29467.75</v>
      </c>
      <c r="P1512" s="45">
        <f t="shared" si="1373"/>
        <v>34772.004000000001</v>
      </c>
      <c r="Q1512" s="45">
        <f t="shared" si="1373"/>
        <v>38308.050000000003</v>
      </c>
      <c r="R1512" s="45">
        <f t="shared" si="1370"/>
        <v>29467.75</v>
      </c>
      <c r="S1512" s="45">
        <f t="shared" si="1371"/>
        <v>34772.004000000001</v>
      </c>
      <c r="T1512" s="45">
        <f t="shared" si="1372"/>
        <v>38308.050000000003</v>
      </c>
      <c r="U1512" s="45">
        <f t="shared" si="1373"/>
        <v>0</v>
      </c>
    </row>
    <row r="1513" spans="1:22" ht="31.5" x14ac:dyDescent="0.25">
      <c r="A1513" s="20" t="s">
        <v>859</v>
      </c>
      <c r="B1513" s="20" t="s">
        <v>84</v>
      </c>
      <c r="C1513" s="20"/>
      <c r="D1513" s="20"/>
      <c r="E1513" s="43" t="s">
        <v>735</v>
      </c>
      <c r="F1513" s="24"/>
      <c r="G1513" s="24"/>
      <c r="H1513" s="24"/>
      <c r="I1513" s="24"/>
      <c r="J1513" s="24"/>
      <c r="K1513" s="24"/>
      <c r="L1513" s="42">
        <f>L1514</f>
        <v>0</v>
      </c>
      <c r="M1513" s="42">
        <f t="shared" si="1373"/>
        <v>0</v>
      </c>
      <c r="N1513" s="42">
        <f t="shared" si="1373"/>
        <v>0</v>
      </c>
      <c r="O1513" s="45">
        <f t="shared" si="1373"/>
        <v>29467.75</v>
      </c>
      <c r="P1513" s="45">
        <f t="shared" si="1373"/>
        <v>34772.004000000001</v>
      </c>
      <c r="Q1513" s="45">
        <f t="shared" si="1373"/>
        <v>38308.050000000003</v>
      </c>
      <c r="R1513" s="45">
        <f t="shared" si="1370"/>
        <v>29467.75</v>
      </c>
      <c r="S1513" s="45">
        <f t="shared" si="1371"/>
        <v>34772.004000000001</v>
      </c>
      <c r="T1513" s="45">
        <f t="shared" si="1372"/>
        <v>38308.050000000003</v>
      </c>
      <c r="U1513" s="45">
        <f t="shared" si="1373"/>
        <v>0</v>
      </c>
    </row>
    <row r="1514" spans="1:22" ht="31.5" x14ac:dyDescent="0.25">
      <c r="A1514" s="20" t="s">
        <v>859</v>
      </c>
      <c r="B1514" s="20" t="s">
        <v>421</v>
      </c>
      <c r="C1514" s="20"/>
      <c r="D1514" s="20"/>
      <c r="E1514" s="43" t="s">
        <v>737</v>
      </c>
      <c r="F1514" s="24"/>
      <c r="G1514" s="24"/>
      <c r="H1514" s="24"/>
      <c r="I1514" s="24"/>
      <c r="J1514" s="24"/>
      <c r="K1514" s="24"/>
      <c r="L1514" s="42">
        <f>L1515</f>
        <v>0</v>
      </c>
      <c r="M1514" s="42">
        <f t="shared" si="1373"/>
        <v>0</v>
      </c>
      <c r="N1514" s="42">
        <f t="shared" si="1373"/>
        <v>0</v>
      </c>
      <c r="O1514" s="45">
        <f t="shared" si="1373"/>
        <v>29467.75</v>
      </c>
      <c r="P1514" s="45">
        <f t="shared" si="1373"/>
        <v>34772.004000000001</v>
      </c>
      <c r="Q1514" s="45">
        <f t="shared" si="1373"/>
        <v>38308.050000000003</v>
      </c>
      <c r="R1514" s="45">
        <f t="shared" si="1370"/>
        <v>29467.75</v>
      </c>
      <c r="S1514" s="45">
        <f t="shared" si="1371"/>
        <v>34772.004000000001</v>
      </c>
      <c r="T1514" s="45">
        <f t="shared" si="1372"/>
        <v>38308.050000000003</v>
      </c>
      <c r="U1514" s="45">
        <f t="shared" si="1373"/>
        <v>0</v>
      </c>
    </row>
    <row r="1515" spans="1:22" x14ac:dyDescent="0.25">
      <c r="A1515" s="20" t="s">
        <v>859</v>
      </c>
      <c r="B1515" s="20" t="s">
        <v>421</v>
      </c>
      <c r="C1515" s="20" t="s">
        <v>72</v>
      </c>
      <c r="D1515" s="20" t="s">
        <v>57</v>
      </c>
      <c r="E1515" s="23" t="s">
        <v>782</v>
      </c>
      <c r="F1515" s="24"/>
      <c r="G1515" s="24"/>
      <c r="H1515" s="24"/>
      <c r="I1515" s="24"/>
      <c r="J1515" s="24"/>
      <c r="K1515" s="24"/>
      <c r="L1515" s="42">
        <v>0</v>
      </c>
      <c r="M1515" s="42">
        <v>0</v>
      </c>
      <c r="N1515" s="42">
        <v>0</v>
      </c>
      <c r="O1515" s="45">
        <v>29467.75</v>
      </c>
      <c r="P1515" s="45">
        <v>34772.004000000001</v>
      </c>
      <c r="Q1515" s="45">
        <v>38308.050000000003</v>
      </c>
      <c r="R1515" s="45">
        <f t="shared" si="1370"/>
        <v>29467.75</v>
      </c>
      <c r="S1515" s="45">
        <f t="shared" si="1371"/>
        <v>34772.004000000001</v>
      </c>
      <c r="T1515" s="45">
        <f t="shared" si="1372"/>
        <v>38308.050000000003</v>
      </c>
      <c r="U1515" s="45"/>
    </row>
    <row r="1516" spans="1:22" ht="31.5" x14ac:dyDescent="0.25">
      <c r="A1516" s="20" t="s">
        <v>866</v>
      </c>
      <c r="B1516" s="20"/>
      <c r="C1516" s="20"/>
      <c r="D1516" s="20"/>
      <c r="E1516" s="43" t="s">
        <v>870</v>
      </c>
      <c r="F1516" s="24"/>
      <c r="G1516" s="24"/>
      <c r="H1516" s="24"/>
      <c r="I1516" s="24"/>
      <c r="J1516" s="24"/>
      <c r="K1516" s="24"/>
      <c r="L1516" s="42">
        <f>L1517+L1520+L1523</f>
        <v>0</v>
      </c>
      <c r="M1516" s="42">
        <f t="shared" ref="M1516:U1516" si="1374">M1517+M1520+M1523</f>
        <v>0</v>
      </c>
      <c r="N1516" s="42">
        <f t="shared" si="1374"/>
        <v>0</v>
      </c>
      <c r="O1516" s="45">
        <f t="shared" si="1374"/>
        <v>32435.7</v>
      </c>
      <c r="P1516" s="45">
        <f t="shared" si="1374"/>
        <v>35435.699999999997</v>
      </c>
      <c r="Q1516" s="45">
        <f t="shared" si="1374"/>
        <v>35435.699999999997</v>
      </c>
      <c r="R1516" s="45">
        <f t="shared" ref="R1516:R1525" si="1375">L1516+O1516</f>
        <v>32435.7</v>
      </c>
      <c r="S1516" s="45">
        <f t="shared" ref="S1516:S1525" si="1376">M1516+P1516</f>
        <v>35435.699999999997</v>
      </c>
      <c r="T1516" s="45">
        <f t="shared" ref="T1516:T1525" si="1377">N1516+Q1516</f>
        <v>35435.699999999997</v>
      </c>
      <c r="U1516" s="45">
        <f t="shared" si="1374"/>
        <v>0</v>
      </c>
    </row>
    <row r="1517" spans="1:22" ht="94.5" x14ac:dyDescent="0.25">
      <c r="A1517" s="20" t="s">
        <v>866</v>
      </c>
      <c r="B1517" s="20" t="s">
        <v>13</v>
      </c>
      <c r="C1517" s="20"/>
      <c r="D1517" s="20"/>
      <c r="E1517" s="23" t="s">
        <v>730</v>
      </c>
      <c r="F1517" s="24"/>
      <c r="G1517" s="24"/>
      <c r="H1517" s="24"/>
      <c r="I1517" s="24"/>
      <c r="J1517" s="24"/>
      <c r="K1517" s="24"/>
      <c r="L1517" s="42">
        <f>L1518</f>
        <v>0</v>
      </c>
      <c r="M1517" s="42">
        <f t="shared" ref="M1517:U1518" si="1378">M1518</f>
        <v>0</v>
      </c>
      <c r="N1517" s="42">
        <f t="shared" si="1378"/>
        <v>0</v>
      </c>
      <c r="O1517" s="45">
        <f t="shared" si="1378"/>
        <v>26051.95</v>
      </c>
      <c r="P1517" s="45">
        <f t="shared" si="1378"/>
        <v>26051.95</v>
      </c>
      <c r="Q1517" s="45">
        <f t="shared" si="1378"/>
        <v>26051.95</v>
      </c>
      <c r="R1517" s="45">
        <f t="shared" si="1375"/>
        <v>26051.95</v>
      </c>
      <c r="S1517" s="45">
        <f t="shared" si="1376"/>
        <v>26051.95</v>
      </c>
      <c r="T1517" s="45">
        <f t="shared" si="1377"/>
        <v>26051.95</v>
      </c>
      <c r="U1517" s="45">
        <f t="shared" si="1378"/>
        <v>0</v>
      </c>
    </row>
    <row r="1518" spans="1:22" ht="31.5" x14ac:dyDescent="0.25">
      <c r="A1518" s="20" t="s">
        <v>866</v>
      </c>
      <c r="B1518" s="20" t="s">
        <v>217</v>
      </c>
      <c r="C1518" s="20"/>
      <c r="D1518" s="20"/>
      <c r="E1518" s="23" t="s">
        <v>732</v>
      </c>
      <c r="F1518" s="24"/>
      <c r="G1518" s="24"/>
      <c r="H1518" s="24"/>
      <c r="I1518" s="24"/>
      <c r="J1518" s="24"/>
      <c r="K1518" s="24"/>
      <c r="L1518" s="42">
        <f>L1519</f>
        <v>0</v>
      </c>
      <c r="M1518" s="42">
        <f t="shared" si="1378"/>
        <v>0</v>
      </c>
      <c r="N1518" s="42">
        <f t="shared" si="1378"/>
        <v>0</v>
      </c>
      <c r="O1518" s="45">
        <f t="shared" si="1378"/>
        <v>26051.95</v>
      </c>
      <c r="P1518" s="45">
        <f t="shared" si="1378"/>
        <v>26051.95</v>
      </c>
      <c r="Q1518" s="45">
        <f t="shared" si="1378"/>
        <v>26051.95</v>
      </c>
      <c r="R1518" s="45">
        <f t="shared" si="1375"/>
        <v>26051.95</v>
      </c>
      <c r="S1518" s="45">
        <f t="shared" si="1376"/>
        <v>26051.95</v>
      </c>
      <c r="T1518" s="45">
        <f t="shared" si="1377"/>
        <v>26051.95</v>
      </c>
      <c r="U1518" s="45">
        <f t="shared" si="1378"/>
        <v>0</v>
      </c>
    </row>
    <row r="1519" spans="1:22" x14ac:dyDescent="0.25">
      <c r="A1519" s="20" t="s">
        <v>866</v>
      </c>
      <c r="B1519" s="20" t="s">
        <v>217</v>
      </c>
      <c r="C1519" s="20" t="s">
        <v>10</v>
      </c>
      <c r="D1519" s="20" t="s">
        <v>11</v>
      </c>
      <c r="E1519" s="23" t="s">
        <v>757</v>
      </c>
      <c r="F1519" s="24"/>
      <c r="G1519" s="24"/>
      <c r="H1519" s="24"/>
      <c r="I1519" s="24"/>
      <c r="J1519" s="24"/>
      <c r="K1519" s="24"/>
      <c r="L1519" s="42">
        <v>0</v>
      </c>
      <c r="M1519" s="42">
        <v>0</v>
      </c>
      <c r="N1519" s="42">
        <v>0</v>
      </c>
      <c r="O1519" s="45">
        <v>26051.95</v>
      </c>
      <c r="P1519" s="45">
        <v>26051.95</v>
      </c>
      <c r="Q1519" s="45">
        <v>26051.95</v>
      </c>
      <c r="R1519" s="45">
        <f t="shared" si="1375"/>
        <v>26051.95</v>
      </c>
      <c r="S1519" s="45">
        <f t="shared" si="1376"/>
        <v>26051.95</v>
      </c>
      <c r="T1519" s="45">
        <f t="shared" si="1377"/>
        <v>26051.95</v>
      </c>
      <c r="U1519" s="45"/>
    </row>
    <row r="1520" spans="1:22" ht="31.5" x14ac:dyDescent="0.25">
      <c r="A1520" s="20" t="s">
        <v>866</v>
      </c>
      <c r="B1520" s="20" t="s">
        <v>6</v>
      </c>
      <c r="C1520" s="20"/>
      <c r="D1520" s="20"/>
      <c r="E1520" s="23" t="s">
        <v>733</v>
      </c>
      <c r="F1520" s="24"/>
      <c r="G1520" s="24"/>
      <c r="H1520" s="24"/>
      <c r="I1520" s="24"/>
      <c r="J1520" s="24"/>
      <c r="K1520" s="24"/>
      <c r="L1520" s="42">
        <f>L1521</f>
        <v>0</v>
      </c>
      <c r="M1520" s="42">
        <f t="shared" ref="M1520:U1521" si="1379">M1521</f>
        <v>0</v>
      </c>
      <c r="N1520" s="42">
        <f t="shared" si="1379"/>
        <v>0</v>
      </c>
      <c r="O1520" s="45">
        <f t="shared" si="1379"/>
        <v>6333.75</v>
      </c>
      <c r="P1520" s="45">
        <f t="shared" si="1379"/>
        <v>9333.75</v>
      </c>
      <c r="Q1520" s="45">
        <f t="shared" si="1379"/>
        <v>9333.75</v>
      </c>
      <c r="R1520" s="45">
        <f t="shared" si="1375"/>
        <v>6333.75</v>
      </c>
      <c r="S1520" s="45">
        <f t="shared" si="1376"/>
        <v>9333.75</v>
      </c>
      <c r="T1520" s="45">
        <f t="shared" si="1377"/>
        <v>9333.75</v>
      </c>
      <c r="U1520" s="45">
        <f t="shared" si="1379"/>
        <v>0</v>
      </c>
    </row>
    <row r="1521" spans="1:21" ht="47.25" x14ac:dyDescent="0.25">
      <c r="A1521" s="20" t="s">
        <v>866</v>
      </c>
      <c r="B1521" s="20" t="s">
        <v>167</v>
      </c>
      <c r="C1521" s="20"/>
      <c r="D1521" s="20"/>
      <c r="E1521" s="23" t="s">
        <v>734</v>
      </c>
      <c r="F1521" s="24"/>
      <c r="G1521" s="24"/>
      <c r="H1521" s="24"/>
      <c r="I1521" s="24"/>
      <c r="J1521" s="24"/>
      <c r="K1521" s="24"/>
      <c r="L1521" s="42">
        <f>L1522</f>
        <v>0</v>
      </c>
      <c r="M1521" s="42">
        <f t="shared" si="1379"/>
        <v>0</v>
      </c>
      <c r="N1521" s="42">
        <f t="shared" si="1379"/>
        <v>0</v>
      </c>
      <c r="O1521" s="45">
        <f t="shared" si="1379"/>
        <v>6333.75</v>
      </c>
      <c r="P1521" s="45">
        <f t="shared" si="1379"/>
        <v>9333.75</v>
      </c>
      <c r="Q1521" s="45">
        <f t="shared" si="1379"/>
        <v>9333.75</v>
      </c>
      <c r="R1521" s="45">
        <f t="shared" si="1375"/>
        <v>6333.75</v>
      </c>
      <c r="S1521" s="45">
        <f t="shared" si="1376"/>
        <v>9333.75</v>
      </c>
      <c r="T1521" s="45">
        <f t="shared" si="1377"/>
        <v>9333.75</v>
      </c>
      <c r="U1521" s="45">
        <f t="shared" si="1379"/>
        <v>0</v>
      </c>
    </row>
    <row r="1522" spans="1:21" x14ac:dyDescent="0.25">
      <c r="A1522" s="20" t="s">
        <v>866</v>
      </c>
      <c r="B1522" s="20" t="s">
        <v>167</v>
      </c>
      <c r="C1522" s="20" t="s">
        <v>10</v>
      </c>
      <c r="D1522" s="20" t="s">
        <v>11</v>
      </c>
      <c r="E1522" s="23" t="s">
        <v>757</v>
      </c>
      <c r="F1522" s="24"/>
      <c r="G1522" s="24"/>
      <c r="H1522" s="24"/>
      <c r="I1522" s="24"/>
      <c r="J1522" s="24"/>
      <c r="K1522" s="24"/>
      <c r="L1522" s="42">
        <v>0</v>
      </c>
      <c r="M1522" s="42">
        <v>0</v>
      </c>
      <c r="N1522" s="42">
        <v>0</v>
      </c>
      <c r="O1522" s="45">
        <v>6333.75</v>
      </c>
      <c r="P1522" s="45">
        <v>9333.75</v>
      </c>
      <c r="Q1522" s="45">
        <v>9333.75</v>
      </c>
      <c r="R1522" s="45">
        <f t="shared" si="1375"/>
        <v>6333.75</v>
      </c>
      <c r="S1522" s="45">
        <f t="shared" si="1376"/>
        <v>9333.75</v>
      </c>
      <c r="T1522" s="45">
        <f t="shared" si="1377"/>
        <v>9333.75</v>
      </c>
      <c r="U1522" s="45"/>
    </row>
    <row r="1523" spans="1:21" x14ac:dyDescent="0.25">
      <c r="A1523" s="20" t="s">
        <v>866</v>
      </c>
      <c r="B1523" s="20" t="s">
        <v>7</v>
      </c>
      <c r="C1523" s="20"/>
      <c r="D1523" s="20"/>
      <c r="E1523" s="23" t="s">
        <v>746</v>
      </c>
      <c r="F1523" s="24"/>
      <c r="G1523" s="24"/>
      <c r="H1523" s="24"/>
      <c r="I1523" s="24"/>
      <c r="J1523" s="24"/>
      <c r="K1523" s="24"/>
      <c r="L1523" s="42">
        <f>L1524</f>
        <v>0</v>
      </c>
      <c r="M1523" s="42">
        <f t="shared" ref="M1523:U1524" si="1380">M1524</f>
        <v>0</v>
      </c>
      <c r="N1523" s="42">
        <f t="shared" si="1380"/>
        <v>0</v>
      </c>
      <c r="O1523" s="45">
        <f t="shared" si="1380"/>
        <v>50</v>
      </c>
      <c r="P1523" s="45">
        <f t="shared" si="1380"/>
        <v>50</v>
      </c>
      <c r="Q1523" s="45">
        <f t="shared" si="1380"/>
        <v>50</v>
      </c>
      <c r="R1523" s="45">
        <f t="shared" si="1375"/>
        <v>50</v>
      </c>
      <c r="S1523" s="45">
        <f t="shared" si="1376"/>
        <v>50</v>
      </c>
      <c r="T1523" s="45">
        <f t="shared" si="1377"/>
        <v>50</v>
      </c>
      <c r="U1523" s="45">
        <f t="shared" si="1380"/>
        <v>0</v>
      </c>
    </row>
    <row r="1524" spans="1:21" x14ac:dyDescent="0.25">
      <c r="A1524" s="20" t="s">
        <v>866</v>
      </c>
      <c r="B1524" s="20" t="s">
        <v>215</v>
      </c>
      <c r="C1524" s="20"/>
      <c r="D1524" s="20"/>
      <c r="E1524" s="23" t="s">
        <v>749</v>
      </c>
      <c r="F1524" s="24"/>
      <c r="G1524" s="24"/>
      <c r="H1524" s="24"/>
      <c r="I1524" s="24"/>
      <c r="J1524" s="24"/>
      <c r="K1524" s="24"/>
      <c r="L1524" s="42">
        <f>L1525</f>
        <v>0</v>
      </c>
      <c r="M1524" s="42">
        <f t="shared" si="1380"/>
        <v>0</v>
      </c>
      <c r="N1524" s="42">
        <f t="shared" si="1380"/>
        <v>0</v>
      </c>
      <c r="O1524" s="45">
        <f t="shared" si="1380"/>
        <v>50</v>
      </c>
      <c r="P1524" s="45">
        <f t="shared" si="1380"/>
        <v>50</v>
      </c>
      <c r="Q1524" s="45">
        <f t="shared" si="1380"/>
        <v>50</v>
      </c>
      <c r="R1524" s="45">
        <f t="shared" si="1375"/>
        <v>50</v>
      </c>
      <c r="S1524" s="45">
        <f t="shared" si="1376"/>
        <v>50</v>
      </c>
      <c r="T1524" s="45">
        <f t="shared" si="1377"/>
        <v>50</v>
      </c>
      <c r="U1524" s="45">
        <f t="shared" si="1380"/>
        <v>0</v>
      </c>
    </row>
    <row r="1525" spans="1:21" x14ac:dyDescent="0.25">
      <c r="A1525" s="20" t="s">
        <v>866</v>
      </c>
      <c r="B1525" s="20" t="s">
        <v>215</v>
      </c>
      <c r="C1525" s="20" t="s">
        <v>10</v>
      </c>
      <c r="D1525" s="20" t="s">
        <v>11</v>
      </c>
      <c r="E1525" s="23" t="s">
        <v>757</v>
      </c>
      <c r="F1525" s="24"/>
      <c r="G1525" s="24"/>
      <c r="H1525" s="24"/>
      <c r="I1525" s="24"/>
      <c r="J1525" s="24"/>
      <c r="K1525" s="24"/>
      <c r="L1525" s="42">
        <v>0</v>
      </c>
      <c r="M1525" s="42">
        <v>0</v>
      </c>
      <c r="N1525" s="42">
        <v>0</v>
      </c>
      <c r="O1525" s="45">
        <v>50</v>
      </c>
      <c r="P1525" s="45">
        <v>50</v>
      </c>
      <c r="Q1525" s="45">
        <v>50</v>
      </c>
      <c r="R1525" s="45">
        <f t="shared" si="1375"/>
        <v>50</v>
      </c>
      <c r="S1525" s="45">
        <f t="shared" si="1376"/>
        <v>50</v>
      </c>
      <c r="T1525" s="45">
        <f t="shared" si="1377"/>
        <v>50</v>
      </c>
      <c r="U1525" s="45"/>
    </row>
    <row r="1526" spans="1:21" ht="47.25" x14ac:dyDescent="0.25">
      <c r="A1526" s="29" t="s">
        <v>74</v>
      </c>
      <c r="B1526" s="20"/>
      <c r="C1526" s="20"/>
      <c r="D1526" s="20"/>
      <c r="E1526" s="23" t="s">
        <v>683</v>
      </c>
      <c r="F1526" s="24">
        <f>F1527+F1532+F1535+F1544</f>
        <v>617592.6</v>
      </c>
      <c r="G1526" s="24">
        <f t="shared" ref="G1526:K1526" si="1381">G1527+G1532+G1535+G1544</f>
        <v>625042.70000000007</v>
      </c>
      <c r="H1526" s="24">
        <f t="shared" si="1381"/>
        <v>627383.5</v>
      </c>
      <c r="I1526" s="24">
        <f t="shared" si="1381"/>
        <v>0</v>
      </c>
      <c r="J1526" s="24">
        <f t="shared" si="1381"/>
        <v>0</v>
      </c>
      <c r="K1526" s="24">
        <f t="shared" si="1381"/>
        <v>0</v>
      </c>
      <c r="L1526" s="42">
        <f t="shared" si="1346"/>
        <v>617592.6</v>
      </c>
      <c r="M1526" s="42">
        <f t="shared" si="1347"/>
        <v>625042.70000000007</v>
      </c>
      <c r="N1526" s="42">
        <f t="shared" si="1348"/>
        <v>627383.5</v>
      </c>
      <c r="O1526" s="48">
        <f t="shared" ref="O1526:P1526" si="1382">O1527+O1532+O1535+O1544</f>
        <v>-44976</v>
      </c>
      <c r="P1526" s="48">
        <f t="shared" si="1382"/>
        <v>-46189.2</v>
      </c>
      <c r="Q1526" s="48">
        <f t="shared" ref="Q1526" si="1383">Q1527+Q1532+Q1535+Q1544</f>
        <v>-47301.600000000006</v>
      </c>
      <c r="R1526" s="45">
        <f t="shared" si="1315"/>
        <v>572616.6</v>
      </c>
      <c r="S1526" s="45">
        <f t="shared" si="1316"/>
        <v>578853.50000000012</v>
      </c>
      <c r="T1526" s="45">
        <f t="shared" si="1317"/>
        <v>580081.9</v>
      </c>
      <c r="U1526" s="48">
        <f t="shared" ref="U1526" si="1384">U1527+U1532+U1535+U1544</f>
        <v>0</v>
      </c>
    </row>
    <row r="1527" spans="1:21" ht="94.5" x14ac:dyDescent="0.25">
      <c r="A1527" s="29" t="s">
        <v>74</v>
      </c>
      <c r="B1527" s="20" t="s">
        <v>13</v>
      </c>
      <c r="C1527" s="20"/>
      <c r="D1527" s="20"/>
      <c r="E1527" s="23" t="s">
        <v>730</v>
      </c>
      <c r="F1527" s="24">
        <f>F1528+F1530</f>
        <v>18326.3</v>
      </c>
      <c r="G1527" s="24">
        <f t="shared" ref="G1527:K1527" si="1385">G1528+G1530</f>
        <v>18340.800000000003</v>
      </c>
      <c r="H1527" s="24">
        <f t="shared" si="1385"/>
        <v>18335.900000000001</v>
      </c>
      <c r="I1527" s="24">
        <f t="shared" si="1385"/>
        <v>0</v>
      </c>
      <c r="J1527" s="24">
        <f t="shared" si="1385"/>
        <v>0</v>
      </c>
      <c r="K1527" s="24">
        <f t="shared" si="1385"/>
        <v>0</v>
      </c>
      <c r="L1527" s="42">
        <f t="shared" si="1346"/>
        <v>18326.3</v>
      </c>
      <c r="M1527" s="42">
        <f t="shared" si="1347"/>
        <v>18340.800000000003</v>
      </c>
      <c r="N1527" s="42">
        <f t="shared" si="1348"/>
        <v>18335.900000000001</v>
      </c>
      <c r="O1527" s="48">
        <f t="shared" ref="O1527:P1527" si="1386">O1528+O1530</f>
        <v>-4184.4939999999997</v>
      </c>
      <c r="P1527" s="48">
        <f t="shared" si="1386"/>
        <v>-1030.848</v>
      </c>
      <c r="Q1527" s="48">
        <f t="shared" ref="Q1527" si="1387">Q1528+Q1530</f>
        <v>-1025.9480000000001</v>
      </c>
      <c r="R1527" s="45">
        <f t="shared" si="1315"/>
        <v>14141.806</v>
      </c>
      <c r="S1527" s="45">
        <f t="shared" si="1316"/>
        <v>17309.952000000005</v>
      </c>
      <c r="T1527" s="45">
        <f t="shared" si="1317"/>
        <v>17309.952000000001</v>
      </c>
      <c r="U1527" s="48">
        <f t="shared" ref="U1527" si="1388">U1528+U1530</f>
        <v>0</v>
      </c>
    </row>
    <row r="1528" spans="1:21" ht="31.5" x14ac:dyDescent="0.25">
      <c r="A1528" s="29" t="s">
        <v>74</v>
      </c>
      <c r="B1528" s="20" t="s">
        <v>422</v>
      </c>
      <c r="C1528" s="20"/>
      <c r="D1528" s="20"/>
      <c r="E1528" s="23" t="s">
        <v>731</v>
      </c>
      <c r="F1528" s="24">
        <f>F1529</f>
        <v>7240</v>
      </c>
      <c r="G1528" s="24">
        <f t="shared" ref="G1528:U1528" si="1389">G1529</f>
        <v>7240</v>
      </c>
      <c r="H1528" s="24">
        <f t="shared" si="1389"/>
        <v>7240</v>
      </c>
      <c r="I1528" s="24">
        <f t="shared" si="1389"/>
        <v>0</v>
      </c>
      <c r="J1528" s="24">
        <f t="shared" si="1389"/>
        <v>0</v>
      </c>
      <c r="K1528" s="24">
        <f t="shared" si="1389"/>
        <v>0</v>
      </c>
      <c r="L1528" s="42">
        <f t="shared" si="1346"/>
        <v>7240</v>
      </c>
      <c r="M1528" s="42">
        <f t="shared" si="1347"/>
        <v>7240</v>
      </c>
      <c r="N1528" s="42">
        <f t="shared" si="1348"/>
        <v>7240</v>
      </c>
      <c r="O1528" s="48">
        <f t="shared" si="1389"/>
        <v>0</v>
      </c>
      <c r="P1528" s="48">
        <f t="shared" si="1389"/>
        <v>0</v>
      </c>
      <c r="Q1528" s="48">
        <f t="shared" si="1389"/>
        <v>0</v>
      </c>
      <c r="R1528" s="45">
        <f t="shared" si="1315"/>
        <v>7240</v>
      </c>
      <c r="S1528" s="45">
        <f t="shared" si="1316"/>
        <v>7240</v>
      </c>
      <c r="T1528" s="45">
        <f t="shared" si="1317"/>
        <v>7240</v>
      </c>
      <c r="U1528" s="48">
        <f t="shared" si="1389"/>
        <v>0</v>
      </c>
    </row>
    <row r="1529" spans="1:21" s="32" customFormat="1" x14ac:dyDescent="0.25">
      <c r="A1529" s="29" t="s">
        <v>74</v>
      </c>
      <c r="B1529" s="29">
        <v>110</v>
      </c>
      <c r="C1529" s="29" t="s">
        <v>71</v>
      </c>
      <c r="D1529" s="29" t="s">
        <v>71</v>
      </c>
      <c r="E1529" s="30" t="s">
        <v>780</v>
      </c>
      <c r="F1529" s="31">
        <v>7240</v>
      </c>
      <c r="G1529" s="31">
        <v>7240</v>
      </c>
      <c r="H1529" s="31">
        <v>7240</v>
      </c>
      <c r="I1529" s="31"/>
      <c r="J1529" s="31"/>
      <c r="K1529" s="31"/>
      <c r="L1529" s="42">
        <f t="shared" si="1346"/>
        <v>7240</v>
      </c>
      <c r="M1529" s="42">
        <f t="shared" si="1347"/>
        <v>7240</v>
      </c>
      <c r="N1529" s="42">
        <f t="shared" si="1348"/>
        <v>7240</v>
      </c>
      <c r="O1529" s="51"/>
      <c r="P1529" s="51"/>
      <c r="Q1529" s="51"/>
      <c r="R1529" s="45">
        <f t="shared" si="1315"/>
        <v>7240</v>
      </c>
      <c r="S1529" s="45">
        <f t="shared" si="1316"/>
        <v>7240</v>
      </c>
      <c r="T1529" s="45">
        <f t="shared" si="1317"/>
        <v>7240</v>
      </c>
      <c r="U1529" s="51"/>
    </row>
    <row r="1530" spans="1:21" s="32" customFormat="1" ht="31.5" x14ac:dyDescent="0.25">
      <c r="A1530" s="29" t="s">
        <v>74</v>
      </c>
      <c r="B1530" s="29" t="s">
        <v>217</v>
      </c>
      <c r="C1530" s="29"/>
      <c r="D1530" s="29"/>
      <c r="E1530" s="23" t="s">
        <v>732</v>
      </c>
      <c r="F1530" s="31">
        <f>F1531</f>
        <v>11086.3</v>
      </c>
      <c r="G1530" s="31">
        <f t="shared" ref="G1530:U1530" si="1390">G1531</f>
        <v>11100.800000000001</v>
      </c>
      <c r="H1530" s="31">
        <f t="shared" si="1390"/>
        <v>11095.9</v>
      </c>
      <c r="I1530" s="31">
        <f t="shared" si="1390"/>
        <v>0</v>
      </c>
      <c r="J1530" s="31">
        <f t="shared" si="1390"/>
        <v>0</v>
      </c>
      <c r="K1530" s="31">
        <f t="shared" si="1390"/>
        <v>0</v>
      </c>
      <c r="L1530" s="42">
        <f t="shared" si="1346"/>
        <v>11086.3</v>
      </c>
      <c r="M1530" s="42">
        <f t="shared" si="1347"/>
        <v>11100.800000000001</v>
      </c>
      <c r="N1530" s="42">
        <f t="shared" si="1348"/>
        <v>11095.9</v>
      </c>
      <c r="O1530" s="51">
        <f t="shared" si="1390"/>
        <v>-4184.4939999999997</v>
      </c>
      <c r="P1530" s="51">
        <f t="shared" si="1390"/>
        <v>-1030.848</v>
      </c>
      <c r="Q1530" s="51">
        <f t="shared" si="1390"/>
        <v>-1025.9480000000001</v>
      </c>
      <c r="R1530" s="45">
        <f t="shared" si="1315"/>
        <v>6901.8059999999996</v>
      </c>
      <c r="S1530" s="45">
        <f t="shared" si="1316"/>
        <v>10069.952000000001</v>
      </c>
      <c r="T1530" s="45">
        <f t="shared" si="1317"/>
        <v>10069.951999999999</v>
      </c>
      <c r="U1530" s="51">
        <f t="shared" si="1390"/>
        <v>0</v>
      </c>
    </row>
    <row r="1531" spans="1:21" s="32" customFormat="1" x14ac:dyDescent="0.25">
      <c r="A1531" s="29" t="s">
        <v>74</v>
      </c>
      <c r="B1531" s="29">
        <v>120</v>
      </c>
      <c r="C1531" s="29" t="s">
        <v>71</v>
      </c>
      <c r="D1531" s="29" t="s">
        <v>71</v>
      </c>
      <c r="E1531" s="30" t="s">
        <v>780</v>
      </c>
      <c r="F1531" s="31">
        <v>11086.3</v>
      </c>
      <c r="G1531" s="31">
        <v>11100.800000000001</v>
      </c>
      <c r="H1531" s="31">
        <v>11095.9</v>
      </c>
      <c r="I1531" s="31"/>
      <c r="J1531" s="31"/>
      <c r="K1531" s="31"/>
      <c r="L1531" s="42">
        <f t="shared" si="1346"/>
        <v>11086.3</v>
      </c>
      <c r="M1531" s="42">
        <f t="shared" si="1347"/>
        <v>11100.800000000001</v>
      </c>
      <c r="N1531" s="42">
        <f t="shared" si="1348"/>
        <v>11095.9</v>
      </c>
      <c r="O1531" s="51">
        <v>-4184.4939999999997</v>
      </c>
      <c r="P1531" s="51">
        <v>-1030.848</v>
      </c>
      <c r="Q1531" s="51">
        <v>-1025.9480000000001</v>
      </c>
      <c r="R1531" s="45">
        <f t="shared" si="1315"/>
        <v>6901.8059999999996</v>
      </c>
      <c r="S1531" s="45">
        <f t="shared" si="1316"/>
        <v>10069.952000000001</v>
      </c>
      <c r="T1531" s="45">
        <f t="shared" si="1317"/>
        <v>10069.951999999999</v>
      </c>
      <c r="U1531" s="51"/>
    </row>
    <row r="1532" spans="1:21" s="32" customFormat="1" ht="31.5" x14ac:dyDescent="0.25">
      <c r="A1532" s="29" t="s">
        <v>74</v>
      </c>
      <c r="B1532" s="29" t="s">
        <v>6</v>
      </c>
      <c r="C1532" s="29"/>
      <c r="D1532" s="29"/>
      <c r="E1532" s="23" t="s">
        <v>733</v>
      </c>
      <c r="F1532" s="31">
        <f>F1533</f>
        <v>3075.3</v>
      </c>
      <c r="G1532" s="31">
        <f t="shared" ref="G1532:U1533" si="1391">G1533</f>
        <v>3319.5</v>
      </c>
      <c r="H1532" s="31">
        <f t="shared" si="1391"/>
        <v>3397.5</v>
      </c>
      <c r="I1532" s="31">
        <f t="shared" si="1391"/>
        <v>0</v>
      </c>
      <c r="J1532" s="31">
        <f t="shared" si="1391"/>
        <v>0</v>
      </c>
      <c r="K1532" s="31">
        <f t="shared" si="1391"/>
        <v>0</v>
      </c>
      <c r="L1532" s="42">
        <f t="shared" si="1346"/>
        <v>3075.3</v>
      </c>
      <c r="M1532" s="42">
        <f t="shared" si="1347"/>
        <v>3319.5</v>
      </c>
      <c r="N1532" s="42">
        <f t="shared" si="1348"/>
        <v>3397.5</v>
      </c>
      <c r="O1532" s="51">
        <f t="shared" si="1391"/>
        <v>3023.134</v>
      </c>
      <c r="P1532" s="51">
        <f t="shared" si="1391"/>
        <v>-161.47200000000001</v>
      </c>
      <c r="Q1532" s="51">
        <f t="shared" si="1391"/>
        <v>-196.71199999999999</v>
      </c>
      <c r="R1532" s="45">
        <f t="shared" si="1315"/>
        <v>6098.4340000000002</v>
      </c>
      <c r="S1532" s="45">
        <f t="shared" si="1316"/>
        <v>3158.0279999999998</v>
      </c>
      <c r="T1532" s="45">
        <f t="shared" si="1317"/>
        <v>3200.788</v>
      </c>
      <c r="U1532" s="51">
        <f t="shared" si="1391"/>
        <v>0</v>
      </c>
    </row>
    <row r="1533" spans="1:21" s="32" customFormat="1" ht="47.25" x14ac:dyDescent="0.25">
      <c r="A1533" s="29" t="s">
        <v>74</v>
      </c>
      <c r="B1533" s="29" t="s">
        <v>167</v>
      </c>
      <c r="C1533" s="29"/>
      <c r="D1533" s="29"/>
      <c r="E1533" s="23" t="s">
        <v>734</v>
      </c>
      <c r="F1533" s="31">
        <f>F1534</f>
        <v>3075.3</v>
      </c>
      <c r="G1533" s="31">
        <f t="shared" si="1391"/>
        <v>3319.5</v>
      </c>
      <c r="H1533" s="31">
        <f t="shared" si="1391"/>
        <v>3397.5</v>
      </c>
      <c r="I1533" s="31">
        <f t="shared" si="1391"/>
        <v>0</v>
      </c>
      <c r="J1533" s="31">
        <f t="shared" si="1391"/>
        <v>0</v>
      </c>
      <c r="K1533" s="31">
        <f t="shared" si="1391"/>
        <v>0</v>
      </c>
      <c r="L1533" s="42">
        <f t="shared" si="1346"/>
        <v>3075.3</v>
      </c>
      <c r="M1533" s="42">
        <f t="shared" si="1347"/>
        <v>3319.5</v>
      </c>
      <c r="N1533" s="42">
        <f t="shared" si="1348"/>
        <v>3397.5</v>
      </c>
      <c r="O1533" s="51">
        <f t="shared" si="1391"/>
        <v>3023.134</v>
      </c>
      <c r="P1533" s="51">
        <f t="shared" si="1391"/>
        <v>-161.47200000000001</v>
      </c>
      <c r="Q1533" s="51">
        <f t="shared" si="1391"/>
        <v>-196.71199999999999</v>
      </c>
      <c r="R1533" s="45">
        <f t="shared" si="1315"/>
        <v>6098.4340000000002</v>
      </c>
      <c r="S1533" s="45">
        <f t="shared" si="1316"/>
        <v>3158.0279999999998</v>
      </c>
      <c r="T1533" s="45">
        <f t="shared" si="1317"/>
        <v>3200.788</v>
      </c>
      <c r="U1533" s="51">
        <f t="shared" si="1391"/>
        <v>0</v>
      </c>
    </row>
    <row r="1534" spans="1:21" s="32" customFormat="1" x14ac:dyDescent="0.25">
      <c r="A1534" s="29" t="s">
        <v>74</v>
      </c>
      <c r="B1534" s="29">
        <v>240</v>
      </c>
      <c r="C1534" s="29" t="s">
        <v>71</v>
      </c>
      <c r="D1534" s="29" t="s">
        <v>71</v>
      </c>
      <c r="E1534" s="30" t="s">
        <v>780</v>
      </c>
      <c r="F1534" s="31">
        <v>3075.3</v>
      </c>
      <c r="G1534" s="31">
        <v>3319.5</v>
      </c>
      <c r="H1534" s="31">
        <v>3397.5</v>
      </c>
      <c r="I1534" s="31"/>
      <c r="J1534" s="31"/>
      <c r="K1534" s="31"/>
      <c r="L1534" s="42">
        <f t="shared" si="1346"/>
        <v>3075.3</v>
      </c>
      <c r="M1534" s="42">
        <f t="shared" si="1347"/>
        <v>3319.5</v>
      </c>
      <c r="N1534" s="42">
        <f t="shared" si="1348"/>
        <v>3397.5</v>
      </c>
      <c r="O1534" s="51">
        <v>3023.134</v>
      </c>
      <c r="P1534" s="51">
        <v>-161.47200000000001</v>
      </c>
      <c r="Q1534" s="51">
        <v>-196.71199999999999</v>
      </c>
      <c r="R1534" s="45">
        <f t="shared" si="1315"/>
        <v>6098.4340000000002</v>
      </c>
      <c r="S1534" s="45">
        <f t="shared" si="1316"/>
        <v>3158.0279999999998</v>
      </c>
      <c r="T1534" s="45">
        <f t="shared" si="1317"/>
        <v>3200.788</v>
      </c>
      <c r="U1534" s="51"/>
    </row>
    <row r="1535" spans="1:21" s="32" customFormat="1" ht="47.25" x14ac:dyDescent="0.25">
      <c r="A1535" s="29" t="s">
        <v>74</v>
      </c>
      <c r="B1535" s="29" t="s">
        <v>55</v>
      </c>
      <c r="C1535" s="29"/>
      <c r="D1535" s="29"/>
      <c r="E1535" s="39" t="s">
        <v>742</v>
      </c>
      <c r="F1535" s="31">
        <f>F1536+F1541</f>
        <v>596142</v>
      </c>
      <c r="G1535" s="31">
        <f t="shared" ref="G1535:K1535" si="1392">G1536+G1541</f>
        <v>603333.4</v>
      </c>
      <c r="H1535" s="31">
        <f t="shared" si="1392"/>
        <v>605601.1</v>
      </c>
      <c r="I1535" s="31">
        <f t="shared" si="1392"/>
        <v>0</v>
      </c>
      <c r="J1535" s="31">
        <f t="shared" si="1392"/>
        <v>0</v>
      </c>
      <c r="K1535" s="31">
        <f t="shared" si="1392"/>
        <v>0</v>
      </c>
      <c r="L1535" s="42">
        <f t="shared" si="1346"/>
        <v>596142</v>
      </c>
      <c r="M1535" s="42">
        <f t="shared" si="1347"/>
        <v>603333.4</v>
      </c>
      <c r="N1535" s="42">
        <f t="shared" si="1348"/>
        <v>605601.1</v>
      </c>
      <c r="O1535" s="51">
        <f t="shared" ref="O1535:P1535" si="1393">O1536+O1541</f>
        <v>-43814.64</v>
      </c>
      <c r="P1535" s="51">
        <f t="shared" si="1393"/>
        <v>-44996.88</v>
      </c>
      <c r="Q1535" s="51">
        <f t="shared" ref="Q1535" si="1394">Q1536+Q1541</f>
        <v>-46078.94</v>
      </c>
      <c r="R1535" s="45">
        <f t="shared" si="1315"/>
        <v>552327.36</v>
      </c>
      <c r="S1535" s="45">
        <f t="shared" si="1316"/>
        <v>558336.52</v>
      </c>
      <c r="T1535" s="45">
        <f t="shared" si="1317"/>
        <v>559522.15999999992</v>
      </c>
      <c r="U1535" s="51">
        <f t="shared" ref="U1535" si="1395">U1536+U1541</f>
        <v>0</v>
      </c>
    </row>
    <row r="1536" spans="1:21" s="32" customFormat="1" x14ac:dyDescent="0.25">
      <c r="A1536" s="29" t="s">
        <v>74</v>
      </c>
      <c r="B1536" s="29" t="s">
        <v>419</v>
      </c>
      <c r="C1536" s="29"/>
      <c r="D1536" s="29"/>
      <c r="E1536" s="39" t="s">
        <v>743</v>
      </c>
      <c r="F1536" s="31">
        <f>F1537+F1538+F1539+F1540</f>
        <v>415443.5</v>
      </c>
      <c r="G1536" s="31">
        <f t="shared" ref="G1536:K1536" si="1396">G1537+G1538+G1539+G1540</f>
        <v>420455</v>
      </c>
      <c r="H1536" s="31">
        <f t="shared" si="1396"/>
        <v>422058.99999999994</v>
      </c>
      <c r="I1536" s="31">
        <f t="shared" si="1396"/>
        <v>0</v>
      </c>
      <c r="J1536" s="31">
        <f t="shared" si="1396"/>
        <v>0</v>
      </c>
      <c r="K1536" s="31">
        <f t="shared" si="1396"/>
        <v>0</v>
      </c>
      <c r="L1536" s="42">
        <f t="shared" si="1346"/>
        <v>415443.5</v>
      </c>
      <c r="M1536" s="42">
        <f t="shared" si="1347"/>
        <v>420455</v>
      </c>
      <c r="N1536" s="42">
        <f t="shared" si="1348"/>
        <v>422058.99999999994</v>
      </c>
      <c r="O1536" s="51">
        <f t="shared" ref="O1536:P1536" si="1397">O1537+O1538+O1539+O1540</f>
        <v>-33513.94</v>
      </c>
      <c r="P1536" s="51">
        <f t="shared" si="1397"/>
        <v>-34571.879999999997</v>
      </c>
      <c r="Q1536" s="51">
        <f t="shared" ref="Q1536" si="1398">Q1537+Q1538+Q1539+Q1540</f>
        <v>-35616.14</v>
      </c>
      <c r="R1536" s="45">
        <f t="shared" si="1315"/>
        <v>381929.56</v>
      </c>
      <c r="S1536" s="45">
        <f t="shared" si="1316"/>
        <v>385883.12</v>
      </c>
      <c r="T1536" s="45">
        <f t="shared" si="1317"/>
        <v>386442.85999999993</v>
      </c>
      <c r="U1536" s="51">
        <f t="shared" ref="U1536" si="1399">U1537+U1538+U1539+U1540</f>
        <v>0</v>
      </c>
    </row>
    <row r="1537" spans="1:21" s="32" customFormat="1" x14ac:dyDescent="0.25">
      <c r="A1537" s="29" t="s">
        <v>74</v>
      </c>
      <c r="B1537" s="29">
        <v>610</v>
      </c>
      <c r="C1537" s="29" t="s">
        <v>71</v>
      </c>
      <c r="D1537" s="29" t="s">
        <v>10</v>
      </c>
      <c r="E1537" s="30" t="s">
        <v>776</v>
      </c>
      <c r="F1537" s="31">
        <v>47694.9</v>
      </c>
      <c r="G1537" s="31">
        <v>48270.2</v>
      </c>
      <c r="H1537" s="31">
        <v>48409.2</v>
      </c>
      <c r="I1537" s="31"/>
      <c r="J1537" s="31"/>
      <c r="K1537" s="31"/>
      <c r="L1537" s="42">
        <f t="shared" si="1346"/>
        <v>47694.9</v>
      </c>
      <c r="M1537" s="42">
        <f t="shared" si="1347"/>
        <v>48270.2</v>
      </c>
      <c r="N1537" s="42">
        <f t="shared" si="1348"/>
        <v>48409.2</v>
      </c>
      <c r="O1537" s="51">
        <v>-2718.8</v>
      </c>
      <c r="P1537" s="51">
        <v>-2751.6</v>
      </c>
      <c r="Q1537" s="51">
        <v>-2759.6</v>
      </c>
      <c r="R1537" s="45">
        <f t="shared" ref="R1537:R1600" si="1400">L1537+O1537</f>
        <v>44976.1</v>
      </c>
      <c r="S1537" s="45">
        <f t="shared" ref="S1537:S1600" si="1401">M1537+P1537</f>
        <v>45518.6</v>
      </c>
      <c r="T1537" s="45">
        <f t="shared" ref="T1537:T1600" si="1402">N1537+Q1537</f>
        <v>45649.599999999999</v>
      </c>
      <c r="U1537" s="51"/>
    </row>
    <row r="1538" spans="1:21" s="32" customFormat="1" x14ac:dyDescent="0.25">
      <c r="A1538" s="29" t="s">
        <v>74</v>
      </c>
      <c r="B1538" s="29">
        <v>610</v>
      </c>
      <c r="C1538" s="29" t="s">
        <v>71</v>
      </c>
      <c r="D1538" s="29" t="s">
        <v>73</v>
      </c>
      <c r="E1538" s="30" t="s">
        <v>777</v>
      </c>
      <c r="F1538" s="31">
        <v>205060.6</v>
      </c>
      <c r="G1538" s="31">
        <v>207534.3</v>
      </c>
      <c r="H1538" s="31">
        <v>208525.4</v>
      </c>
      <c r="I1538" s="31"/>
      <c r="J1538" s="31"/>
      <c r="K1538" s="31"/>
      <c r="L1538" s="42">
        <f t="shared" si="1346"/>
        <v>205060.6</v>
      </c>
      <c r="M1538" s="42">
        <f t="shared" si="1347"/>
        <v>207534.3</v>
      </c>
      <c r="N1538" s="42">
        <f t="shared" si="1348"/>
        <v>208525.4</v>
      </c>
      <c r="O1538" s="51">
        <v>-19455.71</v>
      </c>
      <c r="P1538" s="51">
        <v>-18659.669999999998</v>
      </c>
      <c r="Q1538" s="51">
        <v>-19318.759999999998</v>
      </c>
      <c r="R1538" s="45">
        <f t="shared" si="1400"/>
        <v>185604.89</v>
      </c>
      <c r="S1538" s="45">
        <f t="shared" si="1401"/>
        <v>188874.63</v>
      </c>
      <c r="T1538" s="45">
        <f t="shared" si="1402"/>
        <v>189206.63999999998</v>
      </c>
      <c r="U1538" s="51"/>
    </row>
    <row r="1539" spans="1:21" s="32" customFormat="1" x14ac:dyDescent="0.25">
      <c r="A1539" s="29" t="s">
        <v>74</v>
      </c>
      <c r="B1539" s="29">
        <v>610</v>
      </c>
      <c r="C1539" s="29" t="s">
        <v>71</v>
      </c>
      <c r="D1539" s="29" t="s">
        <v>44</v>
      </c>
      <c r="E1539" s="23" t="s">
        <v>778</v>
      </c>
      <c r="F1539" s="31">
        <v>157202.29999999999</v>
      </c>
      <c r="G1539" s="31">
        <v>159098.6</v>
      </c>
      <c r="H1539" s="31">
        <v>159556.6</v>
      </c>
      <c r="I1539" s="31"/>
      <c r="J1539" s="31"/>
      <c r="K1539" s="31"/>
      <c r="L1539" s="42">
        <f t="shared" si="1346"/>
        <v>157202.29999999999</v>
      </c>
      <c r="M1539" s="42">
        <f t="shared" si="1347"/>
        <v>159098.6</v>
      </c>
      <c r="N1539" s="42">
        <f t="shared" si="1348"/>
        <v>159556.6</v>
      </c>
      <c r="O1539" s="51">
        <v>-9339.43</v>
      </c>
      <c r="P1539" s="51">
        <v>-11160.61</v>
      </c>
      <c r="Q1539" s="51">
        <v>-11537.78</v>
      </c>
      <c r="R1539" s="45">
        <f t="shared" si="1400"/>
        <v>147862.87</v>
      </c>
      <c r="S1539" s="45">
        <f t="shared" si="1401"/>
        <v>147937.99</v>
      </c>
      <c r="T1539" s="45">
        <f t="shared" si="1402"/>
        <v>148018.82</v>
      </c>
      <c r="U1539" s="51"/>
    </row>
    <row r="1540" spans="1:21" s="32" customFormat="1" x14ac:dyDescent="0.25">
      <c r="A1540" s="29" t="s">
        <v>74</v>
      </c>
      <c r="B1540" s="29">
        <v>610</v>
      </c>
      <c r="C1540" s="29" t="s">
        <v>71</v>
      </c>
      <c r="D1540" s="29" t="s">
        <v>71</v>
      </c>
      <c r="E1540" s="30" t="s">
        <v>780</v>
      </c>
      <c r="F1540" s="31">
        <v>5485.7</v>
      </c>
      <c r="G1540" s="31">
        <v>5551.9</v>
      </c>
      <c r="H1540" s="31">
        <v>5567.8</v>
      </c>
      <c r="I1540" s="31"/>
      <c r="J1540" s="31"/>
      <c r="K1540" s="31"/>
      <c r="L1540" s="42">
        <f t="shared" si="1346"/>
        <v>5485.7</v>
      </c>
      <c r="M1540" s="42">
        <f t="shared" si="1347"/>
        <v>5551.9</v>
      </c>
      <c r="N1540" s="42">
        <f t="shared" si="1348"/>
        <v>5567.8</v>
      </c>
      <c r="O1540" s="51">
        <v>-2000</v>
      </c>
      <c r="P1540" s="51">
        <v>-2000</v>
      </c>
      <c r="Q1540" s="51">
        <v>-2000</v>
      </c>
      <c r="R1540" s="45">
        <f t="shared" si="1400"/>
        <v>3485.7</v>
      </c>
      <c r="S1540" s="45">
        <f t="shared" si="1401"/>
        <v>3551.8999999999996</v>
      </c>
      <c r="T1540" s="45">
        <f t="shared" si="1402"/>
        <v>3567.8</v>
      </c>
      <c r="U1540" s="51"/>
    </row>
    <row r="1541" spans="1:21" s="32" customFormat="1" x14ac:dyDescent="0.25">
      <c r="A1541" s="29" t="s">
        <v>74</v>
      </c>
      <c r="B1541" s="29" t="s">
        <v>420</v>
      </c>
      <c r="C1541" s="29"/>
      <c r="D1541" s="29"/>
      <c r="E1541" s="23" t="s">
        <v>744</v>
      </c>
      <c r="F1541" s="31">
        <f>F1542+F1543</f>
        <v>180698.5</v>
      </c>
      <c r="G1541" s="31">
        <f t="shared" ref="G1541:K1541" si="1403">G1542+G1543</f>
        <v>182878.4</v>
      </c>
      <c r="H1541" s="31">
        <f t="shared" si="1403"/>
        <v>183542.1</v>
      </c>
      <c r="I1541" s="31">
        <f t="shared" si="1403"/>
        <v>0</v>
      </c>
      <c r="J1541" s="31">
        <f t="shared" si="1403"/>
        <v>0</v>
      </c>
      <c r="K1541" s="31">
        <f t="shared" si="1403"/>
        <v>0</v>
      </c>
      <c r="L1541" s="42">
        <f t="shared" si="1346"/>
        <v>180698.5</v>
      </c>
      <c r="M1541" s="42">
        <f t="shared" si="1347"/>
        <v>182878.4</v>
      </c>
      <c r="N1541" s="42">
        <f t="shared" si="1348"/>
        <v>183542.1</v>
      </c>
      <c r="O1541" s="51">
        <f t="shared" ref="O1541:P1541" si="1404">O1542+O1543</f>
        <v>-10300.700000000001</v>
      </c>
      <c r="P1541" s="51">
        <f t="shared" si="1404"/>
        <v>-10425</v>
      </c>
      <c r="Q1541" s="51">
        <f t="shared" ref="Q1541" si="1405">Q1542+Q1543</f>
        <v>-10462.799999999999</v>
      </c>
      <c r="R1541" s="45">
        <f t="shared" si="1400"/>
        <v>170397.8</v>
      </c>
      <c r="S1541" s="45">
        <f t="shared" si="1401"/>
        <v>172453.4</v>
      </c>
      <c r="T1541" s="45">
        <f t="shared" si="1402"/>
        <v>173079.30000000002</v>
      </c>
      <c r="U1541" s="51">
        <f t="shared" ref="U1541" si="1406">U1542+U1543</f>
        <v>0</v>
      </c>
    </row>
    <row r="1542" spans="1:21" s="32" customFormat="1" x14ac:dyDescent="0.25">
      <c r="A1542" s="29" t="s">
        <v>74</v>
      </c>
      <c r="B1542" s="29">
        <v>620</v>
      </c>
      <c r="C1542" s="29" t="s">
        <v>71</v>
      </c>
      <c r="D1542" s="29" t="s">
        <v>10</v>
      </c>
      <c r="E1542" s="30" t="s">
        <v>776</v>
      </c>
      <c r="F1542" s="31">
        <v>132786.6</v>
      </c>
      <c r="G1542" s="31">
        <v>134388.5</v>
      </c>
      <c r="H1542" s="31">
        <v>134912.6</v>
      </c>
      <c r="I1542" s="31"/>
      <c r="J1542" s="31"/>
      <c r="K1542" s="31"/>
      <c r="L1542" s="42">
        <f t="shared" si="1346"/>
        <v>132786.6</v>
      </c>
      <c r="M1542" s="42">
        <f t="shared" si="1347"/>
        <v>134388.5</v>
      </c>
      <c r="N1542" s="42">
        <f t="shared" si="1348"/>
        <v>134912.6</v>
      </c>
      <c r="O1542" s="51">
        <v>-7569.5</v>
      </c>
      <c r="P1542" s="51">
        <v>-7660.8</v>
      </c>
      <c r="Q1542" s="51">
        <v>-7690.7</v>
      </c>
      <c r="R1542" s="45">
        <f t="shared" si="1400"/>
        <v>125217.1</v>
      </c>
      <c r="S1542" s="45">
        <f t="shared" si="1401"/>
        <v>126727.7</v>
      </c>
      <c r="T1542" s="45">
        <f t="shared" si="1402"/>
        <v>127221.90000000001</v>
      </c>
      <c r="U1542" s="51"/>
    </row>
    <row r="1543" spans="1:21" s="32" customFormat="1" x14ac:dyDescent="0.25">
      <c r="A1543" s="29" t="s">
        <v>74</v>
      </c>
      <c r="B1543" s="29">
        <v>620</v>
      </c>
      <c r="C1543" s="29" t="s">
        <v>71</v>
      </c>
      <c r="D1543" s="29" t="s">
        <v>73</v>
      </c>
      <c r="E1543" s="30" t="s">
        <v>777</v>
      </c>
      <c r="F1543" s="31">
        <v>47911.9</v>
      </c>
      <c r="G1543" s="31">
        <v>48489.9</v>
      </c>
      <c r="H1543" s="31">
        <v>48629.5</v>
      </c>
      <c r="I1543" s="31"/>
      <c r="J1543" s="31"/>
      <c r="K1543" s="31"/>
      <c r="L1543" s="42">
        <f t="shared" si="1346"/>
        <v>47911.9</v>
      </c>
      <c r="M1543" s="42">
        <f t="shared" si="1347"/>
        <v>48489.9</v>
      </c>
      <c r="N1543" s="42">
        <f t="shared" si="1348"/>
        <v>48629.5</v>
      </c>
      <c r="O1543" s="51">
        <v>-2731.2</v>
      </c>
      <c r="P1543" s="51">
        <v>-2764.2</v>
      </c>
      <c r="Q1543" s="51">
        <v>-2772.1</v>
      </c>
      <c r="R1543" s="45">
        <f t="shared" si="1400"/>
        <v>45180.700000000004</v>
      </c>
      <c r="S1543" s="45">
        <f t="shared" si="1401"/>
        <v>45725.700000000004</v>
      </c>
      <c r="T1543" s="45">
        <f t="shared" si="1402"/>
        <v>45857.4</v>
      </c>
      <c r="U1543" s="51"/>
    </row>
    <row r="1544" spans="1:21" s="32" customFormat="1" x14ac:dyDescent="0.25">
      <c r="A1544" s="29" t="s">
        <v>74</v>
      </c>
      <c r="B1544" s="29" t="s">
        <v>7</v>
      </c>
      <c r="C1544" s="29"/>
      <c r="D1544" s="29"/>
      <c r="E1544" s="23" t="s">
        <v>746</v>
      </c>
      <c r="F1544" s="31">
        <f>F1545</f>
        <v>49</v>
      </c>
      <c r="G1544" s="31">
        <f t="shared" ref="G1544:U1545" si="1407">G1545</f>
        <v>49</v>
      </c>
      <c r="H1544" s="31">
        <f t="shared" si="1407"/>
        <v>49</v>
      </c>
      <c r="I1544" s="31">
        <f t="shared" si="1407"/>
        <v>0</v>
      </c>
      <c r="J1544" s="31">
        <f t="shared" si="1407"/>
        <v>0</v>
      </c>
      <c r="K1544" s="31">
        <f t="shared" si="1407"/>
        <v>0</v>
      </c>
      <c r="L1544" s="42">
        <f t="shared" si="1346"/>
        <v>49</v>
      </c>
      <c r="M1544" s="42">
        <f t="shared" si="1347"/>
        <v>49</v>
      </c>
      <c r="N1544" s="42">
        <f t="shared" si="1348"/>
        <v>49</v>
      </c>
      <c r="O1544" s="51">
        <f t="shared" si="1407"/>
        <v>0</v>
      </c>
      <c r="P1544" s="51">
        <f t="shared" si="1407"/>
        <v>0</v>
      </c>
      <c r="Q1544" s="51">
        <f t="shared" si="1407"/>
        <v>0</v>
      </c>
      <c r="R1544" s="45">
        <f t="shared" si="1400"/>
        <v>49</v>
      </c>
      <c r="S1544" s="45">
        <f t="shared" si="1401"/>
        <v>49</v>
      </c>
      <c r="T1544" s="45">
        <f t="shared" si="1402"/>
        <v>49</v>
      </c>
      <c r="U1544" s="51">
        <f t="shared" si="1407"/>
        <v>0</v>
      </c>
    </row>
    <row r="1545" spans="1:21" s="32" customFormat="1" x14ac:dyDescent="0.25">
      <c r="A1545" s="29" t="s">
        <v>74</v>
      </c>
      <c r="B1545" s="29" t="s">
        <v>215</v>
      </c>
      <c r="C1545" s="29"/>
      <c r="D1545" s="29"/>
      <c r="E1545" s="23" t="s">
        <v>749</v>
      </c>
      <c r="F1545" s="31">
        <f>F1546</f>
        <v>49</v>
      </c>
      <c r="G1545" s="31">
        <f t="shared" si="1407"/>
        <v>49</v>
      </c>
      <c r="H1545" s="31">
        <f t="shared" si="1407"/>
        <v>49</v>
      </c>
      <c r="I1545" s="31">
        <f t="shared" si="1407"/>
        <v>0</v>
      </c>
      <c r="J1545" s="31">
        <f t="shared" si="1407"/>
        <v>0</v>
      </c>
      <c r="K1545" s="31">
        <f t="shared" si="1407"/>
        <v>0</v>
      </c>
      <c r="L1545" s="42">
        <f t="shared" si="1346"/>
        <v>49</v>
      </c>
      <c r="M1545" s="42">
        <f t="shared" si="1347"/>
        <v>49</v>
      </c>
      <c r="N1545" s="42">
        <f t="shared" si="1348"/>
        <v>49</v>
      </c>
      <c r="O1545" s="51">
        <f t="shared" si="1407"/>
        <v>0</v>
      </c>
      <c r="P1545" s="51">
        <f t="shared" si="1407"/>
        <v>0</v>
      </c>
      <c r="Q1545" s="51">
        <f t="shared" si="1407"/>
        <v>0</v>
      </c>
      <c r="R1545" s="45">
        <f t="shared" si="1400"/>
        <v>49</v>
      </c>
      <c r="S1545" s="45">
        <f t="shared" si="1401"/>
        <v>49</v>
      </c>
      <c r="T1545" s="45">
        <f t="shared" si="1402"/>
        <v>49</v>
      </c>
      <c r="U1545" s="51">
        <f t="shared" si="1407"/>
        <v>0</v>
      </c>
    </row>
    <row r="1546" spans="1:21" s="32" customFormat="1" x14ac:dyDescent="0.25">
      <c r="A1546" s="29" t="s">
        <v>74</v>
      </c>
      <c r="B1546" s="29">
        <v>850</v>
      </c>
      <c r="C1546" s="29" t="s">
        <v>71</v>
      </c>
      <c r="D1546" s="29" t="s">
        <v>71</v>
      </c>
      <c r="E1546" s="30" t="s">
        <v>780</v>
      </c>
      <c r="F1546" s="31">
        <v>49</v>
      </c>
      <c r="G1546" s="31">
        <v>49</v>
      </c>
      <c r="H1546" s="31">
        <v>49</v>
      </c>
      <c r="I1546" s="31"/>
      <c r="J1546" s="31"/>
      <c r="K1546" s="31"/>
      <c r="L1546" s="42">
        <f t="shared" si="1346"/>
        <v>49</v>
      </c>
      <c r="M1546" s="42">
        <f t="shared" si="1347"/>
        <v>49</v>
      </c>
      <c r="N1546" s="42">
        <f t="shared" si="1348"/>
        <v>49</v>
      </c>
      <c r="O1546" s="51"/>
      <c r="P1546" s="51"/>
      <c r="Q1546" s="51"/>
      <c r="R1546" s="45">
        <f t="shared" si="1400"/>
        <v>49</v>
      </c>
      <c r="S1546" s="45">
        <f t="shared" si="1401"/>
        <v>49</v>
      </c>
      <c r="T1546" s="45">
        <f t="shared" si="1402"/>
        <v>49</v>
      </c>
      <c r="U1546" s="51"/>
    </row>
    <row r="1547" spans="1:21" s="32" customFormat="1" ht="141.75" x14ac:dyDescent="0.25">
      <c r="A1547" s="20" t="s">
        <v>75</v>
      </c>
      <c r="B1547" s="29"/>
      <c r="C1547" s="29"/>
      <c r="D1547" s="29"/>
      <c r="E1547" s="30" t="s">
        <v>684</v>
      </c>
      <c r="F1547" s="31">
        <f>F1548</f>
        <v>4560.3</v>
      </c>
      <c r="G1547" s="31">
        <f t="shared" ref="G1547:U1549" si="1408">G1548</f>
        <v>4560.3</v>
      </c>
      <c r="H1547" s="31">
        <f t="shared" si="1408"/>
        <v>4560.3</v>
      </c>
      <c r="I1547" s="31">
        <f t="shared" si="1408"/>
        <v>0</v>
      </c>
      <c r="J1547" s="31">
        <f t="shared" si="1408"/>
        <v>0</v>
      </c>
      <c r="K1547" s="31">
        <f t="shared" si="1408"/>
        <v>0</v>
      </c>
      <c r="L1547" s="42">
        <f t="shared" si="1346"/>
        <v>4560.3</v>
      </c>
      <c r="M1547" s="42">
        <f t="shared" si="1347"/>
        <v>4560.3</v>
      </c>
      <c r="N1547" s="42">
        <f t="shared" si="1348"/>
        <v>4560.3</v>
      </c>
      <c r="O1547" s="51">
        <f t="shared" si="1408"/>
        <v>0</v>
      </c>
      <c r="P1547" s="51">
        <f t="shared" si="1408"/>
        <v>0</v>
      </c>
      <c r="Q1547" s="51">
        <f t="shared" si="1408"/>
        <v>0</v>
      </c>
      <c r="R1547" s="45">
        <f t="shared" si="1400"/>
        <v>4560.3</v>
      </c>
      <c r="S1547" s="45">
        <f t="shared" si="1401"/>
        <v>4560.3</v>
      </c>
      <c r="T1547" s="45">
        <f t="shared" si="1402"/>
        <v>4560.3</v>
      </c>
      <c r="U1547" s="51">
        <f t="shared" si="1408"/>
        <v>0</v>
      </c>
    </row>
    <row r="1548" spans="1:21" s="32" customFormat="1" ht="31.5" x14ac:dyDescent="0.25">
      <c r="A1548" s="20" t="s">
        <v>75</v>
      </c>
      <c r="B1548" s="29" t="s">
        <v>84</v>
      </c>
      <c r="C1548" s="29"/>
      <c r="D1548" s="29"/>
      <c r="E1548" s="23" t="s">
        <v>735</v>
      </c>
      <c r="F1548" s="31">
        <f>F1549</f>
        <v>4560.3</v>
      </c>
      <c r="G1548" s="31">
        <f t="shared" si="1408"/>
        <v>4560.3</v>
      </c>
      <c r="H1548" s="31">
        <f t="shared" si="1408"/>
        <v>4560.3</v>
      </c>
      <c r="I1548" s="31">
        <f t="shared" si="1408"/>
        <v>0</v>
      </c>
      <c r="J1548" s="31">
        <f t="shared" si="1408"/>
        <v>0</v>
      </c>
      <c r="K1548" s="31">
        <f t="shared" si="1408"/>
        <v>0</v>
      </c>
      <c r="L1548" s="42">
        <f t="shared" si="1346"/>
        <v>4560.3</v>
      </c>
      <c r="M1548" s="42">
        <f t="shared" si="1347"/>
        <v>4560.3</v>
      </c>
      <c r="N1548" s="42">
        <f t="shared" si="1348"/>
        <v>4560.3</v>
      </c>
      <c r="O1548" s="51">
        <f t="shared" si="1408"/>
        <v>0</v>
      </c>
      <c r="P1548" s="51">
        <f t="shared" si="1408"/>
        <v>0</v>
      </c>
      <c r="Q1548" s="51">
        <f t="shared" si="1408"/>
        <v>0</v>
      </c>
      <c r="R1548" s="45">
        <f t="shared" si="1400"/>
        <v>4560.3</v>
      </c>
      <c r="S1548" s="45">
        <f t="shared" si="1401"/>
        <v>4560.3</v>
      </c>
      <c r="T1548" s="45">
        <f t="shared" si="1402"/>
        <v>4560.3</v>
      </c>
      <c r="U1548" s="51">
        <f t="shared" si="1408"/>
        <v>0</v>
      </c>
    </row>
    <row r="1549" spans="1:21" s="32" customFormat="1" ht="31.5" x14ac:dyDescent="0.25">
      <c r="A1549" s="20" t="s">
        <v>75</v>
      </c>
      <c r="B1549" s="29" t="s">
        <v>421</v>
      </c>
      <c r="C1549" s="29"/>
      <c r="D1549" s="29"/>
      <c r="E1549" s="23" t="s">
        <v>737</v>
      </c>
      <c r="F1549" s="31">
        <f>F1550</f>
        <v>4560.3</v>
      </c>
      <c r="G1549" s="31">
        <f t="shared" si="1408"/>
        <v>4560.3</v>
      </c>
      <c r="H1549" s="31">
        <f t="shared" si="1408"/>
        <v>4560.3</v>
      </c>
      <c r="I1549" s="31">
        <f t="shared" si="1408"/>
        <v>0</v>
      </c>
      <c r="J1549" s="31">
        <f t="shared" si="1408"/>
        <v>0</v>
      </c>
      <c r="K1549" s="31">
        <f t="shared" si="1408"/>
        <v>0</v>
      </c>
      <c r="L1549" s="42">
        <f t="shared" si="1346"/>
        <v>4560.3</v>
      </c>
      <c r="M1549" s="42">
        <f t="shared" si="1347"/>
        <v>4560.3</v>
      </c>
      <c r="N1549" s="42">
        <f t="shared" si="1348"/>
        <v>4560.3</v>
      </c>
      <c r="O1549" s="51">
        <f t="shared" si="1408"/>
        <v>0</v>
      </c>
      <c r="P1549" s="51">
        <f t="shared" si="1408"/>
        <v>0</v>
      </c>
      <c r="Q1549" s="51">
        <f t="shared" si="1408"/>
        <v>0</v>
      </c>
      <c r="R1549" s="45">
        <f t="shared" si="1400"/>
        <v>4560.3</v>
      </c>
      <c r="S1549" s="45">
        <f t="shared" si="1401"/>
        <v>4560.3</v>
      </c>
      <c r="T1549" s="45">
        <f t="shared" si="1402"/>
        <v>4560.3</v>
      </c>
      <c r="U1549" s="51">
        <f t="shared" si="1408"/>
        <v>0</v>
      </c>
    </row>
    <row r="1550" spans="1:21" x14ac:dyDescent="0.25">
      <c r="A1550" s="20" t="s">
        <v>75</v>
      </c>
      <c r="B1550" s="20">
        <v>320</v>
      </c>
      <c r="C1550" s="20" t="s">
        <v>71</v>
      </c>
      <c r="D1550" s="20" t="s">
        <v>71</v>
      </c>
      <c r="E1550" s="30" t="s">
        <v>780</v>
      </c>
      <c r="F1550" s="24">
        <v>4560.3</v>
      </c>
      <c r="G1550" s="24">
        <v>4560.3</v>
      </c>
      <c r="H1550" s="24">
        <v>4560.3</v>
      </c>
      <c r="I1550" s="24"/>
      <c r="J1550" s="24"/>
      <c r="K1550" s="24"/>
      <c r="L1550" s="42">
        <f t="shared" si="1346"/>
        <v>4560.3</v>
      </c>
      <c r="M1550" s="42">
        <f t="shared" si="1347"/>
        <v>4560.3</v>
      </c>
      <c r="N1550" s="42">
        <f t="shared" si="1348"/>
        <v>4560.3</v>
      </c>
      <c r="O1550" s="48"/>
      <c r="P1550" s="48"/>
      <c r="Q1550" s="48"/>
      <c r="R1550" s="45">
        <f t="shared" si="1400"/>
        <v>4560.3</v>
      </c>
      <c r="S1550" s="45">
        <f t="shared" si="1401"/>
        <v>4560.3</v>
      </c>
      <c r="T1550" s="45">
        <f t="shared" si="1402"/>
        <v>4560.3</v>
      </c>
      <c r="U1550" s="48"/>
    </row>
    <row r="1551" spans="1:21" ht="47.25" x14ac:dyDescent="0.25">
      <c r="A1551" s="29" t="s">
        <v>78</v>
      </c>
      <c r="B1551" s="20"/>
      <c r="C1551" s="20"/>
      <c r="D1551" s="20"/>
      <c r="E1551" s="23" t="s">
        <v>685</v>
      </c>
      <c r="F1551" s="24">
        <f>F1552+F1555+F1558+F1561</f>
        <v>148074.80000000002</v>
      </c>
      <c r="G1551" s="24">
        <f t="shared" ref="G1551:K1551" si="1409">G1552+G1555+G1558+G1561</f>
        <v>148976.6</v>
      </c>
      <c r="H1551" s="24">
        <f t="shared" si="1409"/>
        <v>149887.5</v>
      </c>
      <c r="I1551" s="24">
        <f t="shared" si="1409"/>
        <v>0</v>
      </c>
      <c r="J1551" s="24">
        <f t="shared" si="1409"/>
        <v>0</v>
      </c>
      <c r="K1551" s="24">
        <f t="shared" si="1409"/>
        <v>0</v>
      </c>
      <c r="L1551" s="42">
        <f t="shared" si="1346"/>
        <v>148074.80000000002</v>
      </c>
      <c r="M1551" s="42">
        <f t="shared" si="1347"/>
        <v>148976.6</v>
      </c>
      <c r="N1551" s="42">
        <f t="shared" si="1348"/>
        <v>149887.5</v>
      </c>
      <c r="O1551" s="48">
        <f t="shared" ref="O1551:P1551" si="1410">O1552+O1555+O1558+O1561</f>
        <v>-12865.9</v>
      </c>
      <c r="P1551" s="48">
        <f t="shared" si="1410"/>
        <v>-13323.9</v>
      </c>
      <c r="Q1551" s="48">
        <f t="shared" ref="Q1551" si="1411">Q1552+Q1555+Q1558+Q1561</f>
        <v>-13753.9</v>
      </c>
      <c r="R1551" s="45">
        <f t="shared" si="1400"/>
        <v>135208.90000000002</v>
      </c>
      <c r="S1551" s="45">
        <f t="shared" si="1401"/>
        <v>135652.70000000001</v>
      </c>
      <c r="T1551" s="45">
        <f t="shared" si="1402"/>
        <v>136133.6</v>
      </c>
      <c r="U1551" s="48">
        <f t="shared" ref="U1551" si="1412">U1552+U1555+U1558+U1561</f>
        <v>0</v>
      </c>
    </row>
    <row r="1552" spans="1:21" ht="94.5" x14ac:dyDescent="0.25">
      <c r="A1552" s="29" t="s">
        <v>78</v>
      </c>
      <c r="B1552" s="20" t="s">
        <v>13</v>
      </c>
      <c r="C1552" s="20"/>
      <c r="D1552" s="20"/>
      <c r="E1552" s="23" t="s">
        <v>730</v>
      </c>
      <c r="F1552" s="24">
        <f>F1553</f>
        <v>2658</v>
      </c>
      <c r="G1552" s="24">
        <f t="shared" ref="G1552:U1553" si="1413">G1553</f>
        <v>2645.9</v>
      </c>
      <c r="H1552" s="24">
        <f t="shared" si="1413"/>
        <v>2651</v>
      </c>
      <c r="I1552" s="24">
        <f t="shared" si="1413"/>
        <v>0</v>
      </c>
      <c r="J1552" s="24">
        <f t="shared" si="1413"/>
        <v>0</v>
      </c>
      <c r="K1552" s="24">
        <f t="shared" si="1413"/>
        <v>0</v>
      </c>
      <c r="L1552" s="42">
        <f t="shared" si="1346"/>
        <v>2658</v>
      </c>
      <c r="M1552" s="42">
        <f t="shared" si="1347"/>
        <v>2645.9</v>
      </c>
      <c r="N1552" s="42">
        <f t="shared" si="1348"/>
        <v>2651</v>
      </c>
      <c r="O1552" s="48">
        <f t="shared" si="1413"/>
        <v>-998.06700000000001</v>
      </c>
      <c r="P1552" s="48">
        <f t="shared" si="1413"/>
        <v>46.911999999999999</v>
      </c>
      <c r="Q1552" s="48">
        <f t="shared" si="1413"/>
        <v>41.811999999999998</v>
      </c>
      <c r="R1552" s="45">
        <f t="shared" si="1400"/>
        <v>1659.933</v>
      </c>
      <c r="S1552" s="45">
        <f t="shared" si="1401"/>
        <v>2692.8119999999999</v>
      </c>
      <c r="T1552" s="45">
        <f t="shared" si="1402"/>
        <v>2692.8119999999999</v>
      </c>
      <c r="U1552" s="48">
        <f t="shared" si="1413"/>
        <v>0</v>
      </c>
    </row>
    <row r="1553" spans="1:21" ht="31.5" x14ac:dyDescent="0.25">
      <c r="A1553" s="29" t="s">
        <v>78</v>
      </c>
      <c r="B1553" s="20" t="s">
        <v>217</v>
      </c>
      <c r="C1553" s="20"/>
      <c r="D1553" s="20"/>
      <c r="E1553" s="23" t="s">
        <v>732</v>
      </c>
      <c r="F1553" s="24">
        <f>F1554</f>
        <v>2658</v>
      </c>
      <c r="G1553" s="24">
        <f t="shared" si="1413"/>
        <v>2645.9</v>
      </c>
      <c r="H1553" s="24">
        <f t="shared" si="1413"/>
        <v>2651</v>
      </c>
      <c r="I1553" s="24">
        <f t="shared" si="1413"/>
        <v>0</v>
      </c>
      <c r="J1553" s="24">
        <f t="shared" si="1413"/>
        <v>0</v>
      </c>
      <c r="K1553" s="24">
        <f t="shared" si="1413"/>
        <v>0</v>
      </c>
      <c r="L1553" s="42">
        <f t="shared" si="1346"/>
        <v>2658</v>
      </c>
      <c r="M1553" s="42">
        <f t="shared" si="1347"/>
        <v>2645.9</v>
      </c>
      <c r="N1553" s="42">
        <f t="shared" si="1348"/>
        <v>2651</v>
      </c>
      <c r="O1553" s="48">
        <f t="shared" si="1413"/>
        <v>-998.06700000000001</v>
      </c>
      <c r="P1553" s="48">
        <f t="shared" si="1413"/>
        <v>46.911999999999999</v>
      </c>
      <c r="Q1553" s="48">
        <f t="shared" si="1413"/>
        <v>41.811999999999998</v>
      </c>
      <c r="R1553" s="45">
        <f t="shared" si="1400"/>
        <v>1659.933</v>
      </c>
      <c r="S1553" s="45">
        <f t="shared" si="1401"/>
        <v>2692.8119999999999</v>
      </c>
      <c r="T1553" s="45">
        <f t="shared" si="1402"/>
        <v>2692.8119999999999</v>
      </c>
      <c r="U1553" s="48">
        <f t="shared" si="1413"/>
        <v>0</v>
      </c>
    </row>
    <row r="1554" spans="1:21" s="32" customFormat="1" x14ac:dyDescent="0.25">
      <c r="A1554" s="29" t="s">
        <v>78</v>
      </c>
      <c r="B1554" s="29">
        <v>120</v>
      </c>
      <c r="C1554" s="29" t="s">
        <v>71</v>
      </c>
      <c r="D1554" s="29" t="s">
        <v>71</v>
      </c>
      <c r="E1554" s="30" t="s">
        <v>780</v>
      </c>
      <c r="F1554" s="31">
        <v>2658</v>
      </c>
      <c r="G1554" s="31">
        <v>2645.9</v>
      </c>
      <c r="H1554" s="31">
        <v>2651</v>
      </c>
      <c r="I1554" s="31"/>
      <c r="J1554" s="31"/>
      <c r="K1554" s="31"/>
      <c r="L1554" s="42">
        <f t="shared" si="1346"/>
        <v>2658</v>
      </c>
      <c r="M1554" s="42">
        <f t="shared" si="1347"/>
        <v>2645.9</v>
      </c>
      <c r="N1554" s="42">
        <f t="shared" si="1348"/>
        <v>2651</v>
      </c>
      <c r="O1554" s="51">
        <v>-998.06700000000001</v>
      </c>
      <c r="P1554" s="51">
        <v>46.911999999999999</v>
      </c>
      <c r="Q1554" s="51">
        <v>41.811999999999998</v>
      </c>
      <c r="R1554" s="45">
        <f t="shared" si="1400"/>
        <v>1659.933</v>
      </c>
      <c r="S1554" s="45">
        <f t="shared" si="1401"/>
        <v>2692.8119999999999</v>
      </c>
      <c r="T1554" s="45">
        <f t="shared" si="1402"/>
        <v>2692.8119999999999</v>
      </c>
      <c r="U1554" s="51"/>
    </row>
    <row r="1555" spans="1:21" s="32" customFormat="1" ht="31.5" x14ac:dyDescent="0.25">
      <c r="A1555" s="29" t="s">
        <v>78</v>
      </c>
      <c r="B1555" s="29" t="s">
        <v>6</v>
      </c>
      <c r="C1555" s="29"/>
      <c r="D1555" s="29"/>
      <c r="E1555" s="23" t="s">
        <v>733</v>
      </c>
      <c r="F1555" s="31">
        <f>F1556</f>
        <v>244.2</v>
      </c>
      <c r="G1555" s="31">
        <f t="shared" ref="G1555:U1556" si="1414">G1556</f>
        <v>274</v>
      </c>
      <c r="H1555" s="31">
        <f t="shared" si="1414"/>
        <v>286.79999999999995</v>
      </c>
      <c r="I1555" s="31">
        <f t="shared" si="1414"/>
        <v>0</v>
      </c>
      <c r="J1555" s="31">
        <f t="shared" si="1414"/>
        <v>0</v>
      </c>
      <c r="K1555" s="31">
        <f t="shared" si="1414"/>
        <v>0</v>
      </c>
      <c r="L1555" s="42">
        <f t="shared" si="1346"/>
        <v>244.2</v>
      </c>
      <c r="M1555" s="42">
        <f t="shared" si="1347"/>
        <v>274</v>
      </c>
      <c r="N1555" s="42">
        <f t="shared" si="1348"/>
        <v>286.79999999999995</v>
      </c>
      <c r="O1555" s="51">
        <f t="shared" si="1414"/>
        <v>998.08600000000001</v>
      </c>
      <c r="P1555" s="51">
        <f t="shared" si="1414"/>
        <v>-46.893999999999998</v>
      </c>
      <c r="Q1555" s="51">
        <f t="shared" si="1414"/>
        <v>-41.890999999999998</v>
      </c>
      <c r="R1555" s="45">
        <f t="shared" si="1400"/>
        <v>1242.2860000000001</v>
      </c>
      <c r="S1555" s="45">
        <f t="shared" si="1401"/>
        <v>227.10599999999999</v>
      </c>
      <c r="T1555" s="45">
        <f t="shared" si="1402"/>
        <v>244.90899999999996</v>
      </c>
      <c r="U1555" s="51">
        <f t="shared" si="1414"/>
        <v>0</v>
      </c>
    </row>
    <row r="1556" spans="1:21" s="32" customFormat="1" ht="47.25" x14ac:dyDescent="0.25">
      <c r="A1556" s="29" t="s">
        <v>78</v>
      </c>
      <c r="B1556" s="29" t="s">
        <v>167</v>
      </c>
      <c r="C1556" s="29"/>
      <c r="D1556" s="29"/>
      <c r="E1556" s="23" t="s">
        <v>734</v>
      </c>
      <c r="F1556" s="31">
        <f>F1557</f>
        <v>244.2</v>
      </c>
      <c r="G1556" s="31">
        <f t="shared" si="1414"/>
        <v>274</v>
      </c>
      <c r="H1556" s="31">
        <f t="shared" si="1414"/>
        <v>286.79999999999995</v>
      </c>
      <c r="I1556" s="31">
        <f t="shared" si="1414"/>
        <v>0</v>
      </c>
      <c r="J1556" s="31">
        <f t="shared" si="1414"/>
        <v>0</v>
      </c>
      <c r="K1556" s="31">
        <f t="shared" si="1414"/>
        <v>0</v>
      </c>
      <c r="L1556" s="42">
        <f t="shared" si="1346"/>
        <v>244.2</v>
      </c>
      <c r="M1556" s="42">
        <f t="shared" si="1347"/>
        <v>274</v>
      </c>
      <c r="N1556" s="42">
        <f t="shared" si="1348"/>
        <v>286.79999999999995</v>
      </c>
      <c r="O1556" s="51">
        <f t="shared" si="1414"/>
        <v>998.08600000000001</v>
      </c>
      <c r="P1556" s="51">
        <f t="shared" si="1414"/>
        <v>-46.893999999999998</v>
      </c>
      <c r="Q1556" s="51">
        <f t="shared" si="1414"/>
        <v>-41.890999999999998</v>
      </c>
      <c r="R1556" s="45">
        <f t="shared" si="1400"/>
        <v>1242.2860000000001</v>
      </c>
      <c r="S1556" s="45">
        <f t="shared" si="1401"/>
        <v>227.10599999999999</v>
      </c>
      <c r="T1556" s="45">
        <f t="shared" si="1402"/>
        <v>244.90899999999996</v>
      </c>
      <c r="U1556" s="51">
        <f t="shared" si="1414"/>
        <v>0</v>
      </c>
    </row>
    <row r="1557" spans="1:21" s="32" customFormat="1" x14ac:dyDescent="0.25">
      <c r="A1557" s="29" t="s">
        <v>78</v>
      </c>
      <c r="B1557" s="29">
        <v>240</v>
      </c>
      <c r="C1557" s="29" t="s">
        <v>71</v>
      </c>
      <c r="D1557" s="29" t="s">
        <v>71</v>
      </c>
      <c r="E1557" s="30" t="s">
        <v>780</v>
      </c>
      <c r="F1557" s="31">
        <v>244.2</v>
      </c>
      <c r="G1557" s="31">
        <v>274</v>
      </c>
      <c r="H1557" s="31">
        <v>286.79999999999995</v>
      </c>
      <c r="I1557" s="31"/>
      <c r="J1557" s="31"/>
      <c r="K1557" s="31"/>
      <c r="L1557" s="42">
        <f t="shared" si="1346"/>
        <v>244.2</v>
      </c>
      <c r="M1557" s="42">
        <f t="shared" si="1347"/>
        <v>274</v>
      </c>
      <c r="N1557" s="42">
        <f t="shared" si="1348"/>
        <v>286.79999999999995</v>
      </c>
      <c r="O1557" s="51">
        <v>998.08600000000001</v>
      </c>
      <c r="P1557" s="51">
        <v>-46.893999999999998</v>
      </c>
      <c r="Q1557" s="51">
        <v>-41.890999999999998</v>
      </c>
      <c r="R1557" s="45">
        <f t="shared" si="1400"/>
        <v>1242.2860000000001</v>
      </c>
      <c r="S1557" s="45">
        <f t="shared" si="1401"/>
        <v>227.10599999999999</v>
      </c>
      <c r="T1557" s="45">
        <f t="shared" si="1402"/>
        <v>244.90899999999996</v>
      </c>
      <c r="U1557" s="51"/>
    </row>
    <row r="1558" spans="1:21" s="32" customFormat="1" ht="47.25" x14ac:dyDescent="0.25">
      <c r="A1558" s="29" t="s">
        <v>78</v>
      </c>
      <c r="B1558" s="29" t="s">
        <v>55</v>
      </c>
      <c r="C1558" s="29"/>
      <c r="D1558" s="29"/>
      <c r="E1558" s="39" t="s">
        <v>742</v>
      </c>
      <c r="F1558" s="31">
        <f>F1559</f>
        <v>145171.4</v>
      </c>
      <c r="G1558" s="31">
        <f t="shared" ref="G1558:U1559" si="1415">G1559</f>
        <v>146055.5</v>
      </c>
      <c r="H1558" s="31">
        <f t="shared" si="1415"/>
        <v>146948.5</v>
      </c>
      <c r="I1558" s="31">
        <f t="shared" si="1415"/>
        <v>0</v>
      </c>
      <c r="J1558" s="31">
        <f t="shared" si="1415"/>
        <v>0</v>
      </c>
      <c r="K1558" s="31">
        <f t="shared" si="1415"/>
        <v>0</v>
      </c>
      <c r="L1558" s="42">
        <f t="shared" si="1346"/>
        <v>145171.4</v>
      </c>
      <c r="M1558" s="42">
        <f t="shared" si="1347"/>
        <v>146055.5</v>
      </c>
      <c r="N1558" s="42">
        <f t="shared" si="1348"/>
        <v>146948.5</v>
      </c>
      <c r="O1558" s="51">
        <f t="shared" si="1415"/>
        <v>-12865.919</v>
      </c>
      <c r="P1558" s="51">
        <f t="shared" si="1415"/>
        <v>-13323.918</v>
      </c>
      <c r="Q1558" s="51">
        <f t="shared" si="1415"/>
        <v>-13753.821</v>
      </c>
      <c r="R1558" s="45">
        <f t="shared" si="1400"/>
        <v>132305.481</v>
      </c>
      <c r="S1558" s="45">
        <f t="shared" si="1401"/>
        <v>132731.58199999999</v>
      </c>
      <c r="T1558" s="45">
        <f t="shared" si="1402"/>
        <v>133194.679</v>
      </c>
      <c r="U1558" s="51">
        <f t="shared" si="1415"/>
        <v>0</v>
      </c>
    </row>
    <row r="1559" spans="1:21" s="32" customFormat="1" x14ac:dyDescent="0.25">
      <c r="A1559" s="29" t="s">
        <v>78</v>
      </c>
      <c r="B1559" s="29" t="s">
        <v>419</v>
      </c>
      <c r="C1559" s="29"/>
      <c r="D1559" s="29"/>
      <c r="E1559" s="39" t="s">
        <v>743</v>
      </c>
      <c r="F1559" s="31">
        <f>F1560</f>
        <v>145171.4</v>
      </c>
      <c r="G1559" s="31">
        <f t="shared" si="1415"/>
        <v>146055.5</v>
      </c>
      <c r="H1559" s="31">
        <f t="shared" si="1415"/>
        <v>146948.5</v>
      </c>
      <c r="I1559" s="31">
        <f t="shared" si="1415"/>
        <v>0</v>
      </c>
      <c r="J1559" s="31">
        <f t="shared" si="1415"/>
        <v>0</v>
      </c>
      <c r="K1559" s="31">
        <f t="shared" si="1415"/>
        <v>0</v>
      </c>
      <c r="L1559" s="42">
        <f t="shared" si="1346"/>
        <v>145171.4</v>
      </c>
      <c r="M1559" s="42">
        <f t="shared" si="1347"/>
        <v>146055.5</v>
      </c>
      <c r="N1559" s="42">
        <f t="shared" si="1348"/>
        <v>146948.5</v>
      </c>
      <c r="O1559" s="51">
        <f t="shared" si="1415"/>
        <v>-12865.919</v>
      </c>
      <c r="P1559" s="51">
        <f t="shared" si="1415"/>
        <v>-13323.918</v>
      </c>
      <c r="Q1559" s="51">
        <f t="shared" si="1415"/>
        <v>-13753.821</v>
      </c>
      <c r="R1559" s="45">
        <f t="shared" si="1400"/>
        <v>132305.481</v>
      </c>
      <c r="S1559" s="45">
        <f t="shared" si="1401"/>
        <v>132731.58199999999</v>
      </c>
      <c r="T1559" s="45">
        <f t="shared" si="1402"/>
        <v>133194.679</v>
      </c>
      <c r="U1559" s="51">
        <f t="shared" si="1415"/>
        <v>0</v>
      </c>
    </row>
    <row r="1560" spans="1:21" s="32" customFormat="1" x14ac:dyDescent="0.25">
      <c r="A1560" s="29" t="s">
        <v>78</v>
      </c>
      <c r="B1560" s="29">
        <v>610</v>
      </c>
      <c r="C1560" s="29" t="s">
        <v>71</v>
      </c>
      <c r="D1560" s="29" t="s">
        <v>58</v>
      </c>
      <c r="E1560" s="30" t="s">
        <v>779</v>
      </c>
      <c r="F1560" s="31">
        <v>145171.4</v>
      </c>
      <c r="G1560" s="31">
        <v>146055.5</v>
      </c>
      <c r="H1560" s="31">
        <v>146948.5</v>
      </c>
      <c r="I1560" s="31"/>
      <c r="J1560" s="31"/>
      <c r="K1560" s="31"/>
      <c r="L1560" s="42">
        <f t="shared" si="1346"/>
        <v>145171.4</v>
      </c>
      <c r="M1560" s="42">
        <f t="shared" si="1347"/>
        <v>146055.5</v>
      </c>
      <c r="N1560" s="42">
        <f t="shared" si="1348"/>
        <v>146948.5</v>
      </c>
      <c r="O1560" s="51">
        <v>-12865.919</v>
      </c>
      <c r="P1560" s="51">
        <v>-13323.918</v>
      </c>
      <c r="Q1560" s="51">
        <v>-13753.821</v>
      </c>
      <c r="R1560" s="45">
        <f t="shared" si="1400"/>
        <v>132305.481</v>
      </c>
      <c r="S1560" s="45">
        <f t="shared" si="1401"/>
        <v>132731.58199999999</v>
      </c>
      <c r="T1560" s="45">
        <f t="shared" si="1402"/>
        <v>133194.679</v>
      </c>
      <c r="U1560" s="51"/>
    </row>
    <row r="1561" spans="1:21" s="32" customFormat="1" x14ac:dyDescent="0.25">
      <c r="A1561" s="29" t="s">
        <v>78</v>
      </c>
      <c r="B1561" s="29" t="s">
        <v>7</v>
      </c>
      <c r="C1561" s="29"/>
      <c r="D1561" s="29"/>
      <c r="E1561" s="23" t="s">
        <v>746</v>
      </c>
      <c r="F1561" s="31">
        <f>F1562</f>
        <v>1.2</v>
      </c>
      <c r="G1561" s="31">
        <f t="shared" ref="G1561:U1562" si="1416">G1562</f>
        <v>1.2</v>
      </c>
      <c r="H1561" s="31">
        <f t="shared" si="1416"/>
        <v>1.2</v>
      </c>
      <c r="I1561" s="31">
        <f t="shared" si="1416"/>
        <v>0</v>
      </c>
      <c r="J1561" s="31">
        <f t="shared" si="1416"/>
        <v>0</v>
      </c>
      <c r="K1561" s="31">
        <f t="shared" si="1416"/>
        <v>0</v>
      </c>
      <c r="L1561" s="42">
        <f t="shared" si="1346"/>
        <v>1.2</v>
      </c>
      <c r="M1561" s="42">
        <f t="shared" si="1347"/>
        <v>1.2</v>
      </c>
      <c r="N1561" s="42">
        <f t="shared" si="1348"/>
        <v>1.2</v>
      </c>
      <c r="O1561" s="51">
        <f t="shared" si="1416"/>
        <v>0</v>
      </c>
      <c r="P1561" s="51">
        <f t="shared" si="1416"/>
        <v>0</v>
      </c>
      <c r="Q1561" s="51">
        <f t="shared" si="1416"/>
        <v>0</v>
      </c>
      <c r="R1561" s="45">
        <f t="shared" si="1400"/>
        <v>1.2</v>
      </c>
      <c r="S1561" s="45">
        <f t="shared" si="1401"/>
        <v>1.2</v>
      </c>
      <c r="T1561" s="45">
        <f t="shared" si="1402"/>
        <v>1.2</v>
      </c>
      <c r="U1561" s="51">
        <f t="shared" si="1416"/>
        <v>0</v>
      </c>
    </row>
    <row r="1562" spans="1:21" s="32" customFormat="1" x14ac:dyDescent="0.25">
      <c r="A1562" s="29" t="s">
        <v>78</v>
      </c>
      <c r="B1562" s="29" t="s">
        <v>215</v>
      </c>
      <c r="C1562" s="29"/>
      <c r="D1562" s="29"/>
      <c r="E1562" s="23" t="s">
        <v>749</v>
      </c>
      <c r="F1562" s="31">
        <f>F1563</f>
        <v>1.2</v>
      </c>
      <c r="G1562" s="31">
        <f t="shared" si="1416"/>
        <v>1.2</v>
      </c>
      <c r="H1562" s="31">
        <f t="shared" si="1416"/>
        <v>1.2</v>
      </c>
      <c r="I1562" s="31">
        <f t="shared" si="1416"/>
        <v>0</v>
      </c>
      <c r="J1562" s="31">
        <f t="shared" si="1416"/>
        <v>0</v>
      </c>
      <c r="K1562" s="31">
        <f t="shared" si="1416"/>
        <v>0</v>
      </c>
      <c r="L1562" s="42">
        <f t="shared" si="1346"/>
        <v>1.2</v>
      </c>
      <c r="M1562" s="42">
        <f t="shared" si="1347"/>
        <v>1.2</v>
      </c>
      <c r="N1562" s="42">
        <f t="shared" si="1348"/>
        <v>1.2</v>
      </c>
      <c r="O1562" s="51">
        <f t="shared" si="1416"/>
        <v>0</v>
      </c>
      <c r="P1562" s="51">
        <f t="shared" si="1416"/>
        <v>0</v>
      </c>
      <c r="Q1562" s="51">
        <f t="shared" si="1416"/>
        <v>0</v>
      </c>
      <c r="R1562" s="45">
        <f t="shared" si="1400"/>
        <v>1.2</v>
      </c>
      <c r="S1562" s="45">
        <f t="shared" si="1401"/>
        <v>1.2</v>
      </c>
      <c r="T1562" s="45">
        <f t="shared" si="1402"/>
        <v>1.2</v>
      </c>
      <c r="U1562" s="51">
        <f t="shared" si="1416"/>
        <v>0</v>
      </c>
    </row>
    <row r="1563" spans="1:21" s="32" customFormat="1" x14ac:dyDescent="0.25">
      <c r="A1563" s="29" t="s">
        <v>78</v>
      </c>
      <c r="B1563" s="29">
        <v>850</v>
      </c>
      <c r="C1563" s="29" t="s">
        <v>71</v>
      </c>
      <c r="D1563" s="29" t="s">
        <v>71</v>
      </c>
      <c r="E1563" s="30" t="s">
        <v>780</v>
      </c>
      <c r="F1563" s="31">
        <v>1.2</v>
      </c>
      <c r="G1563" s="31">
        <v>1.2</v>
      </c>
      <c r="H1563" s="31">
        <v>1.2</v>
      </c>
      <c r="I1563" s="31"/>
      <c r="J1563" s="31"/>
      <c r="K1563" s="31"/>
      <c r="L1563" s="42">
        <f t="shared" si="1346"/>
        <v>1.2</v>
      </c>
      <c r="M1563" s="42">
        <f t="shared" si="1347"/>
        <v>1.2</v>
      </c>
      <c r="N1563" s="42">
        <f t="shared" si="1348"/>
        <v>1.2</v>
      </c>
      <c r="O1563" s="51"/>
      <c r="P1563" s="51"/>
      <c r="Q1563" s="51"/>
      <c r="R1563" s="45">
        <f t="shared" si="1400"/>
        <v>1.2</v>
      </c>
      <c r="S1563" s="45">
        <f t="shared" si="1401"/>
        <v>1.2</v>
      </c>
      <c r="T1563" s="45">
        <f t="shared" si="1402"/>
        <v>1.2</v>
      </c>
      <c r="U1563" s="51"/>
    </row>
    <row r="1564" spans="1:21" s="32" customFormat="1" ht="47.25" x14ac:dyDescent="0.25">
      <c r="A1564" s="29" t="s">
        <v>76</v>
      </c>
      <c r="B1564" s="29"/>
      <c r="C1564" s="29"/>
      <c r="D1564" s="29"/>
      <c r="E1564" s="30" t="s">
        <v>686</v>
      </c>
      <c r="F1564" s="31">
        <f>F1565+F1568+F1571+F1574</f>
        <v>18881.2</v>
      </c>
      <c r="G1564" s="31">
        <f t="shared" ref="G1564:K1564" si="1417">G1565+G1568+G1571+G1574</f>
        <v>18955.499999999996</v>
      </c>
      <c r="H1564" s="31">
        <f t="shared" si="1417"/>
        <v>19024</v>
      </c>
      <c r="I1564" s="31">
        <f t="shared" si="1417"/>
        <v>0</v>
      </c>
      <c r="J1564" s="31">
        <f t="shared" si="1417"/>
        <v>0</v>
      </c>
      <c r="K1564" s="31">
        <f t="shared" si="1417"/>
        <v>0</v>
      </c>
      <c r="L1564" s="42">
        <f t="shared" si="1346"/>
        <v>18881.2</v>
      </c>
      <c r="M1564" s="42">
        <f t="shared" si="1347"/>
        <v>18955.499999999996</v>
      </c>
      <c r="N1564" s="42">
        <f t="shared" si="1348"/>
        <v>19024</v>
      </c>
      <c r="O1564" s="51">
        <f t="shared" ref="O1564:P1564" si="1418">O1565+O1568+O1571+O1574</f>
        <v>-1387.6</v>
      </c>
      <c r="P1564" s="51">
        <f t="shared" si="1418"/>
        <v>-1350.2</v>
      </c>
      <c r="Q1564" s="51">
        <f t="shared" ref="Q1564" si="1419">Q1565+Q1568+Q1571+Q1574</f>
        <v>-1306.3</v>
      </c>
      <c r="R1564" s="45">
        <f t="shared" si="1400"/>
        <v>17493.600000000002</v>
      </c>
      <c r="S1564" s="45">
        <f t="shared" si="1401"/>
        <v>17605.299999999996</v>
      </c>
      <c r="T1564" s="45">
        <f t="shared" si="1402"/>
        <v>17717.7</v>
      </c>
      <c r="U1564" s="51">
        <f t="shared" ref="U1564" si="1420">U1565+U1568+U1571+U1574</f>
        <v>0</v>
      </c>
    </row>
    <row r="1565" spans="1:21" s="32" customFormat="1" ht="94.5" x14ac:dyDescent="0.25">
      <c r="A1565" s="29" t="s">
        <v>76</v>
      </c>
      <c r="B1565" s="29" t="s">
        <v>13</v>
      </c>
      <c r="C1565" s="29"/>
      <c r="D1565" s="29"/>
      <c r="E1565" s="23" t="s">
        <v>730</v>
      </c>
      <c r="F1565" s="31">
        <f>F1566</f>
        <v>338.9</v>
      </c>
      <c r="G1565" s="31">
        <f t="shared" ref="G1565:U1566" si="1421">G1566</f>
        <v>336.6</v>
      </c>
      <c r="H1565" s="31">
        <f t="shared" si="1421"/>
        <v>336.5</v>
      </c>
      <c r="I1565" s="31">
        <f t="shared" si="1421"/>
        <v>0</v>
      </c>
      <c r="J1565" s="31">
        <f t="shared" si="1421"/>
        <v>0</v>
      </c>
      <c r="K1565" s="31">
        <f t="shared" si="1421"/>
        <v>0</v>
      </c>
      <c r="L1565" s="42">
        <f t="shared" si="1346"/>
        <v>338.9</v>
      </c>
      <c r="M1565" s="42">
        <f t="shared" si="1347"/>
        <v>336.6</v>
      </c>
      <c r="N1565" s="42">
        <f t="shared" si="1348"/>
        <v>336.5</v>
      </c>
      <c r="O1565" s="51">
        <f t="shared" si="1421"/>
        <v>-164.149</v>
      </c>
      <c r="P1565" s="51">
        <f t="shared" si="1421"/>
        <v>6.7539999999999996</v>
      </c>
      <c r="Q1565" s="51">
        <f t="shared" si="1421"/>
        <v>6.8540000000000001</v>
      </c>
      <c r="R1565" s="45">
        <f t="shared" si="1400"/>
        <v>174.75099999999998</v>
      </c>
      <c r="S1565" s="45">
        <f t="shared" si="1401"/>
        <v>343.35400000000004</v>
      </c>
      <c r="T1565" s="45">
        <f t="shared" si="1402"/>
        <v>343.35399999999998</v>
      </c>
      <c r="U1565" s="51">
        <f t="shared" si="1421"/>
        <v>0</v>
      </c>
    </row>
    <row r="1566" spans="1:21" s="32" customFormat="1" ht="31.5" x14ac:dyDescent="0.25">
      <c r="A1566" s="29" t="s">
        <v>76</v>
      </c>
      <c r="B1566" s="29" t="s">
        <v>217</v>
      </c>
      <c r="C1566" s="29"/>
      <c r="D1566" s="29"/>
      <c r="E1566" s="23" t="s">
        <v>732</v>
      </c>
      <c r="F1566" s="31">
        <f>F1567</f>
        <v>338.9</v>
      </c>
      <c r="G1566" s="31">
        <f t="shared" si="1421"/>
        <v>336.6</v>
      </c>
      <c r="H1566" s="31">
        <f t="shared" si="1421"/>
        <v>336.5</v>
      </c>
      <c r="I1566" s="31">
        <f t="shared" si="1421"/>
        <v>0</v>
      </c>
      <c r="J1566" s="31">
        <f t="shared" si="1421"/>
        <v>0</v>
      </c>
      <c r="K1566" s="31">
        <f t="shared" si="1421"/>
        <v>0</v>
      </c>
      <c r="L1566" s="42">
        <f t="shared" si="1346"/>
        <v>338.9</v>
      </c>
      <c r="M1566" s="42">
        <f t="shared" si="1347"/>
        <v>336.6</v>
      </c>
      <c r="N1566" s="42">
        <f t="shared" si="1348"/>
        <v>336.5</v>
      </c>
      <c r="O1566" s="51">
        <f t="shared" si="1421"/>
        <v>-164.149</v>
      </c>
      <c r="P1566" s="51">
        <f t="shared" si="1421"/>
        <v>6.7539999999999996</v>
      </c>
      <c r="Q1566" s="51">
        <f t="shared" si="1421"/>
        <v>6.8540000000000001</v>
      </c>
      <c r="R1566" s="45">
        <f t="shared" si="1400"/>
        <v>174.75099999999998</v>
      </c>
      <c r="S1566" s="45">
        <f t="shared" si="1401"/>
        <v>343.35400000000004</v>
      </c>
      <c r="T1566" s="45">
        <f t="shared" si="1402"/>
        <v>343.35399999999998</v>
      </c>
      <c r="U1566" s="51">
        <f t="shared" si="1421"/>
        <v>0</v>
      </c>
    </row>
    <row r="1567" spans="1:21" s="32" customFormat="1" x14ac:dyDescent="0.25">
      <c r="A1567" s="29" t="s">
        <v>76</v>
      </c>
      <c r="B1567" s="29">
        <v>120</v>
      </c>
      <c r="C1567" s="29" t="s">
        <v>71</v>
      </c>
      <c r="D1567" s="29" t="s">
        <v>71</v>
      </c>
      <c r="E1567" s="30" t="s">
        <v>780</v>
      </c>
      <c r="F1567" s="31">
        <v>338.9</v>
      </c>
      <c r="G1567" s="31">
        <v>336.6</v>
      </c>
      <c r="H1567" s="31">
        <v>336.5</v>
      </c>
      <c r="I1567" s="31"/>
      <c r="J1567" s="31"/>
      <c r="K1567" s="31"/>
      <c r="L1567" s="42">
        <f t="shared" si="1346"/>
        <v>338.9</v>
      </c>
      <c r="M1567" s="42">
        <f t="shared" si="1347"/>
        <v>336.6</v>
      </c>
      <c r="N1567" s="42">
        <f t="shared" si="1348"/>
        <v>336.5</v>
      </c>
      <c r="O1567" s="51">
        <v>-164.149</v>
      </c>
      <c r="P1567" s="51">
        <v>6.7539999999999996</v>
      </c>
      <c r="Q1567" s="51">
        <v>6.8540000000000001</v>
      </c>
      <c r="R1567" s="45">
        <f t="shared" si="1400"/>
        <v>174.75099999999998</v>
      </c>
      <c r="S1567" s="45">
        <f t="shared" si="1401"/>
        <v>343.35400000000004</v>
      </c>
      <c r="T1567" s="45">
        <f t="shared" si="1402"/>
        <v>343.35399999999998</v>
      </c>
      <c r="U1567" s="51"/>
    </row>
    <row r="1568" spans="1:21" s="32" customFormat="1" ht="31.5" x14ac:dyDescent="0.25">
      <c r="A1568" s="29" t="s">
        <v>76</v>
      </c>
      <c r="B1568" s="29" t="s">
        <v>6</v>
      </c>
      <c r="C1568" s="29"/>
      <c r="D1568" s="29"/>
      <c r="E1568" s="23" t="s">
        <v>733</v>
      </c>
      <c r="F1568" s="31">
        <f>F1569</f>
        <v>31.1</v>
      </c>
      <c r="G1568" s="31">
        <f t="shared" ref="G1568:U1569" si="1422">G1569</f>
        <v>35</v>
      </c>
      <c r="H1568" s="31">
        <f t="shared" si="1422"/>
        <v>36.5</v>
      </c>
      <c r="I1568" s="31">
        <f t="shared" si="1422"/>
        <v>0</v>
      </c>
      <c r="J1568" s="31">
        <f t="shared" si="1422"/>
        <v>0</v>
      </c>
      <c r="K1568" s="31">
        <f t="shared" si="1422"/>
        <v>0</v>
      </c>
      <c r="L1568" s="42">
        <f t="shared" si="1346"/>
        <v>31.1</v>
      </c>
      <c r="M1568" s="42">
        <f t="shared" si="1347"/>
        <v>35</v>
      </c>
      <c r="N1568" s="42">
        <f t="shared" si="1348"/>
        <v>36.5</v>
      </c>
      <c r="O1568" s="51">
        <f t="shared" si="1422"/>
        <v>164.15799999999999</v>
      </c>
      <c r="P1568" s="51">
        <f t="shared" si="1422"/>
        <v>-6.8280000000000003</v>
      </c>
      <c r="Q1568" s="51">
        <f t="shared" si="1422"/>
        <v>-6.97</v>
      </c>
      <c r="R1568" s="45">
        <f t="shared" si="1400"/>
        <v>195.25799999999998</v>
      </c>
      <c r="S1568" s="45">
        <f t="shared" si="1401"/>
        <v>28.172000000000001</v>
      </c>
      <c r="T1568" s="45">
        <f t="shared" si="1402"/>
        <v>29.53</v>
      </c>
      <c r="U1568" s="51">
        <f t="shared" si="1422"/>
        <v>0</v>
      </c>
    </row>
    <row r="1569" spans="1:21" s="32" customFormat="1" ht="47.25" x14ac:dyDescent="0.25">
      <c r="A1569" s="29" t="s">
        <v>76</v>
      </c>
      <c r="B1569" s="29" t="s">
        <v>167</v>
      </c>
      <c r="C1569" s="29"/>
      <c r="D1569" s="29"/>
      <c r="E1569" s="23" t="s">
        <v>734</v>
      </c>
      <c r="F1569" s="31">
        <f>F1570</f>
        <v>31.1</v>
      </c>
      <c r="G1569" s="31">
        <f t="shared" si="1422"/>
        <v>35</v>
      </c>
      <c r="H1569" s="31">
        <f t="shared" si="1422"/>
        <v>36.5</v>
      </c>
      <c r="I1569" s="31">
        <f t="shared" si="1422"/>
        <v>0</v>
      </c>
      <c r="J1569" s="31">
        <f t="shared" si="1422"/>
        <v>0</v>
      </c>
      <c r="K1569" s="31">
        <f t="shared" si="1422"/>
        <v>0</v>
      </c>
      <c r="L1569" s="42">
        <f t="shared" si="1346"/>
        <v>31.1</v>
      </c>
      <c r="M1569" s="42">
        <f t="shared" si="1347"/>
        <v>35</v>
      </c>
      <c r="N1569" s="42">
        <f t="shared" si="1348"/>
        <v>36.5</v>
      </c>
      <c r="O1569" s="51">
        <f t="shared" si="1422"/>
        <v>164.15799999999999</v>
      </c>
      <c r="P1569" s="51">
        <f t="shared" si="1422"/>
        <v>-6.8280000000000003</v>
      </c>
      <c r="Q1569" s="51">
        <f t="shared" si="1422"/>
        <v>-6.97</v>
      </c>
      <c r="R1569" s="45">
        <f t="shared" si="1400"/>
        <v>195.25799999999998</v>
      </c>
      <c r="S1569" s="45">
        <f t="shared" si="1401"/>
        <v>28.172000000000001</v>
      </c>
      <c r="T1569" s="45">
        <f t="shared" si="1402"/>
        <v>29.53</v>
      </c>
      <c r="U1569" s="51">
        <f t="shared" si="1422"/>
        <v>0</v>
      </c>
    </row>
    <row r="1570" spans="1:21" s="32" customFormat="1" x14ac:dyDescent="0.25">
      <c r="A1570" s="29" t="s">
        <v>76</v>
      </c>
      <c r="B1570" s="29">
        <v>240</v>
      </c>
      <c r="C1570" s="29" t="s">
        <v>71</v>
      </c>
      <c r="D1570" s="29" t="s">
        <v>71</v>
      </c>
      <c r="E1570" s="30" t="s">
        <v>780</v>
      </c>
      <c r="F1570" s="31">
        <v>31.1</v>
      </c>
      <c r="G1570" s="31">
        <v>35</v>
      </c>
      <c r="H1570" s="31">
        <v>36.5</v>
      </c>
      <c r="I1570" s="31"/>
      <c r="J1570" s="31"/>
      <c r="K1570" s="31"/>
      <c r="L1570" s="42">
        <f t="shared" si="1346"/>
        <v>31.1</v>
      </c>
      <c r="M1570" s="42">
        <f t="shared" si="1347"/>
        <v>35</v>
      </c>
      <c r="N1570" s="42">
        <f t="shared" si="1348"/>
        <v>36.5</v>
      </c>
      <c r="O1570" s="51">
        <v>164.15799999999999</v>
      </c>
      <c r="P1570" s="51">
        <v>-6.8280000000000003</v>
      </c>
      <c r="Q1570" s="51">
        <v>-6.97</v>
      </c>
      <c r="R1570" s="45">
        <f t="shared" si="1400"/>
        <v>195.25799999999998</v>
      </c>
      <c r="S1570" s="45">
        <f t="shared" si="1401"/>
        <v>28.172000000000001</v>
      </c>
      <c r="T1570" s="45">
        <f t="shared" si="1402"/>
        <v>29.53</v>
      </c>
      <c r="U1570" s="51"/>
    </row>
    <row r="1571" spans="1:21" s="32" customFormat="1" ht="47.25" x14ac:dyDescent="0.25">
      <c r="A1571" s="29" t="s">
        <v>76</v>
      </c>
      <c r="B1571" s="29" t="s">
        <v>55</v>
      </c>
      <c r="C1571" s="29"/>
      <c r="D1571" s="29"/>
      <c r="E1571" s="39" t="s">
        <v>742</v>
      </c>
      <c r="F1571" s="31">
        <f>F1572</f>
        <v>18511</v>
      </c>
      <c r="G1571" s="31">
        <f t="shared" ref="G1571:U1572" si="1423">G1572</f>
        <v>18583.8</v>
      </c>
      <c r="H1571" s="31">
        <f t="shared" si="1423"/>
        <v>18650.900000000001</v>
      </c>
      <c r="I1571" s="31">
        <f t="shared" si="1423"/>
        <v>0</v>
      </c>
      <c r="J1571" s="31">
        <f t="shared" si="1423"/>
        <v>0</v>
      </c>
      <c r="K1571" s="31">
        <f t="shared" si="1423"/>
        <v>0</v>
      </c>
      <c r="L1571" s="42">
        <f t="shared" si="1346"/>
        <v>18511</v>
      </c>
      <c r="M1571" s="42">
        <f t="shared" si="1347"/>
        <v>18583.8</v>
      </c>
      <c r="N1571" s="42">
        <f t="shared" si="1348"/>
        <v>18650.900000000001</v>
      </c>
      <c r="O1571" s="51">
        <f t="shared" si="1423"/>
        <v>-1387.6089999999999</v>
      </c>
      <c r="P1571" s="51">
        <f t="shared" si="1423"/>
        <v>-1350.126</v>
      </c>
      <c r="Q1571" s="51">
        <f t="shared" si="1423"/>
        <v>-1306.184</v>
      </c>
      <c r="R1571" s="45">
        <f t="shared" si="1400"/>
        <v>17123.391</v>
      </c>
      <c r="S1571" s="45">
        <f t="shared" si="1401"/>
        <v>17233.673999999999</v>
      </c>
      <c r="T1571" s="45">
        <f t="shared" si="1402"/>
        <v>17344.716</v>
      </c>
      <c r="U1571" s="51">
        <f t="shared" si="1423"/>
        <v>0</v>
      </c>
    </row>
    <row r="1572" spans="1:21" s="32" customFormat="1" x14ac:dyDescent="0.25">
      <c r="A1572" s="29" t="s">
        <v>76</v>
      </c>
      <c r="B1572" s="29" t="s">
        <v>420</v>
      </c>
      <c r="C1572" s="29"/>
      <c r="D1572" s="29"/>
      <c r="E1572" s="23" t="s">
        <v>744</v>
      </c>
      <c r="F1572" s="31">
        <f>F1573</f>
        <v>18511</v>
      </c>
      <c r="G1572" s="31">
        <f t="shared" si="1423"/>
        <v>18583.8</v>
      </c>
      <c r="H1572" s="31">
        <f t="shared" si="1423"/>
        <v>18650.900000000001</v>
      </c>
      <c r="I1572" s="31">
        <f t="shared" si="1423"/>
        <v>0</v>
      </c>
      <c r="J1572" s="31">
        <f t="shared" si="1423"/>
        <v>0</v>
      </c>
      <c r="K1572" s="31">
        <f t="shared" si="1423"/>
        <v>0</v>
      </c>
      <c r="L1572" s="42">
        <f t="shared" si="1346"/>
        <v>18511</v>
      </c>
      <c r="M1572" s="42">
        <f t="shared" si="1347"/>
        <v>18583.8</v>
      </c>
      <c r="N1572" s="42">
        <f t="shared" si="1348"/>
        <v>18650.900000000001</v>
      </c>
      <c r="O1572" s="51">
        <f t="shared" si="1423"/>
        <v>-1387.6089999999999</v>
      </c>
      <c r="P1572" s="51">
        <f t="shared" si="1423"/>
        <v>-1350.126</v>
      </c>
      <c r="Q1572" s="51">
        <f t="shared" si="1423"/>
        <v>-1306.184</v>
      </c>
      <c r="R1572" s="45">
        <f t="shared" si="1400"/>
        <v>17123.391</v>
      </c>
      <c r="S1572" s="45">
        <f t="shared" si="1401"/>
        <v>17233.673999999999</v>
      </c>
      <c r="T1572" s="45">
        <f t="shared" si="1402"/>
        <v>17344.716</v>
      </c>
      <c r="U1572" s="51">
        <f t="shared" si="1423"/>
        <v>0</v>
      </c>
    </row>
    <row r="1573" spans="1:21" s="32" customFormat="1" x14ac:dyDescent="0.25">
      <c r="A1573" s="29" t="s">
        <v>76</v>
      </c>
      <c r="B1573" s="29">
        <v>620</v>
      </c>
      <c r="C1573" s="29" t="s">
        <v>71</v>
      </c>
      <c r="D1573" s="29" t="s">
        <v>10</v>
      </c>
      <c r="E1573" s="30" t="s">
        <v>776</v>
      </c>
      <c r="F1573" s="31">
        <v>18511</v>
      </c>
      <c r="G1573" s="31">
        <v>18583.8</v>
      </c>
      <c r="H1573" s="31">
        <v>18650.900000000001</v>
      </c>
      <c r="I1573" s="31"/>
      <c r="J1573" s="31"/>
      <c r="K1573" s="31"/>
      <c r="L1573" s="42">
        <f t="shared" si="1346"/>
        <v>18511</v>
      </c>
      <c r="M1573" s="42">
        <f t="shared" si="1347"/>
        <v>18583.8</v>
      </c>
      <c r="N1573" s="42">
        <f t="shared" si="1348"/>
        <v>18650.900000000001</v>
      </c>
      <c r="O1573" s="51">
        <v>-1387.6089999999999</v>
      </c>
      <c r="P1573" s="51">
        <v>-1350.126</v>
      </c>
      <c r="Q1573" s="51">
        <v>-1306.184</v>
      </c>
      <c r="R1573" s="45">
        <f t="shared" si="1400"/>
        <v>17123.391</v>
      </c>
      <c r="S1573" s="45">
        <f t="shared" si="1401"/>
        <v>17233.673999999999</v>
      </c>
      <c r="T1573" s="45">
        <f t="shared" si="1402"/>
        <v>17344.716</v>
      </c>
      <c r="U1573" s="51"/>
    </row>
    <row r="1574" spans="1:21" s="32" customFormat="1" x14ac:dyDescent="0.25">
      <c r="A1574" s="29" t="s">
        <v>76</v>
      </c>
      <c r="B1574" s="29" t="s">
        <v>7</v>
      </c>
      <c r="C1574" s="29"/>
      <c r="D1574" s="29"/>
      <c r="E1574" s="23" t="s">
        <v>746</v>
      </c>
      <c r="F1574" s="31">
        <f>F1575</f>
        <v>0.2</v>
      </c>
      <c r="G1574" s="31">
        <f t="shared" ref="G1574:U1575" si="1424">G1575</f>
        <v>0.1</v>
      </c>
      <c r="H1574" s="31">
        <f t="shared" si="1424"/>
        <v>0.1</v>
      </c>
      <c r="I1574" s="31">
        <f t="shared" si="1424"/>
        <v>0</v>
      </c>
      <c r="J1574" s="31">
        <f t="shared" si="1424"/>
        <v>0</v>
      </c>
      <c r="K1574" s="31">
        <f t="shared" si="1424"/>
        <v>0</v>
      </c>
      <c r="L1574" s="42">
        <f t="shared" si="1346"/>
        <v>0.2</v>
      </c>
      <c r="M1574" s="42">
        <f t="shared" si="1347"/>
        <v>0.1</v>
      </c>
      <c r="N1574" s="42">
        <f t="shared" si="1348"/>
        <v>0.1</v>
      </c>
      <c r="O1574" s="51">
        <f t="shared" si="1424"/>
        <v>0</v>
      </c>
      <c r="P1574" s="51">
        <f t="shared" si="1424"/>
        <v>0</v>
      </c>
      <c r="Q1574" s="51">
        <f t="shared" si="1424"/>
        <v>0</v>
      </c>
      <c r="R1574" s="45">
        <f t="shared" si="1400"/>
        <v>0.2</v>
      </c>
      <c r="S1574" s="45">
        <f t="shared" si="1401"/>
        <v>0.1</v>
      </c>
      <c r="T1574" s="45">
        <f t="shared" si="1402"/>
        <v>0.1</v>
      </c>
      <c r="U1574" s="51">
        <f t="shared" si="1424"/>
        <v>0</v>
      </c>
    </row>
    <row r="1575" spans="1:21" s="32" customFormat="1" x14ac:dyDescent="0.25">
      <c r="A1575" s="29" t="s">
        <v>76</v>
      </c>
      <c r="B1575" s="29" t="s">
        <v>215</v>
      </c>
      <c r="C1575" s="29"/>
      <c r="D1575" s="29"/>
      <c r="E1575" s="23" t="s">
        <v>749</v>
      </c>
      <c r="F1575" s="31">
        <f>F1576</f>
        <v>0.2</v>
      </c>
      <c r="G1575" s="31">
        <f t="shared" si="1424"/>
        <v>0.1</v>
      </c>
      <c r="H1575" s="31">
        <f t="shared" si="1424"/>
        <v>0.1</v>
      </c>
      <c r="I1575" s="31">
        <f t="shared" si="1424"/>
        <v>0</v>
      </c>
      <c r="J1575" s="31">
        <f t="shared" si="1424"/>
        <v>0</v>
      </c>
      <c r="K1575" s="31">
        <f t="shared" si="1424"/>
        <v>0</v>
      </c>
      <c r="L1575" s="42">
        <f t="shared" si="1346"/>
        <v>0.2</v>
      </c>
      <c r="M1575" s="42">
        <f t="shared" si="1347"/>
        <v>0.1</v>
      </c>
      <c r="N1575" s="42">
        <f t="shared" si="1348"/>
        <v>0.1</v>
      </c>
      <c r="O1575" s="51">
        <f t="shared" si="1424"/>
        <v>0</v>
      </c>
      <c r="P1575" s="51">
        <f t="shared" si="1424"/>
        <v>0</v>
      </c>
      <c r="Q1575" s="51">
        <f t="shared" si="1424"/>
        <v>0</v>
      </c>
      <c r="R1575" s="45">
        <f t="shared" si="1400"/>
        <v>0.2</v>
      </c>
      <c r="S1575" s="45">
        <f t="shared" si="1401"/>
        <v>0.1</v>
      </c>
      <c r="T1575" s="45">
        <f t="shared" si="1402"/>
        <v>0.1</v>
      </c>
      <c r="U1575" s="51">
        <f t="shared" si="1424"/>
        <v>0</v>
      </c>
    </row>
    <row r="1576" spans="1:21" s="32" customFormat="1" x14ac:dyDescent="0.25">
      <c r="A1576" s="29" t="s">
        <v>76</v>
      </c>
      <c r="B1576" s="29">
        <v>850</v>
      </c>
      <c r="C1576" s="29" t="s">
        <v>71</v>
      </c>
      <c r="D1576" s="29" t="s">
        <v>71</v>
      </c>
      <c r="E1576" s="30" t="s">
        <v>780</v>
      </c>
      <c r="F1576" s="31">
        <v>0.2</v>
      </c>
      <c r="G1576" s="31">
        <v>0.1</v>
      </c>
      <c r="H1576" s="31">
        <v>0.1</v>
      </c>
      <c r="I1576" s="31"/>
      <c r="J1576" s="31"/>
      <c r="K1576" s="31"/>
      <c r="L1576" s="42">
        <f t="shared" si="1346"/>
        <v>0.2</v>
      </c>
      <c r="M1576" s="42">
        <f t="shared" si="1347"/>
        <v>0.1</v>
      </c>
      <c r="N1576" s="42">
        <f t="shared" si="1348"/>
        <v>0.1</v>
      </c>
      <c r="O1576" s="51"/>
      <c r="P1576" s="51"/>
      <c r="Q1576" s="51"/>
      <c r="R1576" s="45">
        <f t="shared" si="1400"/>
        <v>0.2</v>
      </c>
      <c r="S1576" s="45">
        <f t="shared" si="1401"/>
        <v>0.1</v>
      </c>
      <c r="T1576" s="45">
        <f t="shared" si="1402"/>
        <v>0.1</v>
      </c>
      <c r="U1576" s="51"/>
    </row>
    <row r="1577" spans="1:21" s="32" customFormat="1" ht="110.25" x14ac:dyDescent="0.25">
      <c r="A1577" s="20" t="s">
        <v>81</v>
      </c>
      <c r="B1577" s="29"/>
      <c r="C1577" s="29"/>
      <c r="D1577" s="29"/>
      <c r="E1577" s="30" t="s">
        <v>809</v>
      </c>
      <c r="F1577" s="31">
        <f>F1578</f>
        <v>253.6</v>
      </c>
      <c r="G1577" s="31">
        <f t="shared" ref="G1577:U1579" si="1425">G1578</f>
        <v>268.39999999999998</v>
      </c>
      <c r="H1577" s="31">
        <f t="shared" si="1425"/>
        <v>286.10000000000002</v>
      </c>
      <c r="I1577" s="31">
        <f t="shared" si="1425"/>
        <v>0</v>
      </c>
      <c r="J1577" s="31">
        <f t="shared" si="1425"/>
        <v>0</v>
      </c>
      <c r="K1577" s="31">
        <f t="shared" si="1425"/>
        <v>0</v>
      </c>
      <c r="L1577" s="42">
        <f t="shared" si="1346"/>
        <v>253.6</v>
      </c>
      <c r="M1577" s="42">
        <f t="shared" si="1347"/>
        <v>268.39999999999998</v>
      </c>
      <c r="N1577" s="42">
        <f t="shared" si="1348"/>
        <v>286.10000000000002</v>
      </c>
      <c r="O1577" s="51">
        <f t="shared" si="1425"/>
        <v>-2.1</v>
      </c>
      <c r="P1577" s="51">
        <f t="shared" si="1425"/>
        <v>-3.1</v>
      </c>
      <c r="Q1577" s="51">
        <f t="shared" si="1425"/>
        <v>-4.2</v>
      </c>
      <c r="R1577" s="45">
        <f t="shared" si="1400"/>
        <v>251.5</v>
      </c>
      <c r="S1577" s="45">
        <f t="shared" si="1401"/>
        <v>265.29999999999995</v>
      </c>
      <c r="T1577" s="45">
        <f t="shared" si="1402"/>
        <v>281.90000000000003</v>
      </c>
      <c r="U1577" s="51">
        <f t="shared" si="1425"/>
        <v>0</v>
      </c>
    </row>
    <row r="1578" spans="1:21" s="32" customFormat="1" ht="47.25" x14ac:dyDescent="0.25">
      <c r="A1578" s="20" t="s">
        <v>81</v>
      </c>
      <c r="B1578" s="29" t="s">
        <v>55</v>
      </c>
      <c r="C1578" s="29"/>
      <c r="D1578" s="29"/>
      <c r="E1578" s="39" t="s">
        <v>742</v>
      </c>
      <c r="F1578" s="31">
        <f>F1579</f>
        <v>253.6</v>
      </c>
      <c r="G1578" s="31">
        <f t="shared" si="1425"/>
        <v>268.39999999999998</v>
      </c>
      <c r="H1578" s="31">
        <f t="shared" si="1425"/>
        <v>286.10000000000002</v>
      </c>
      <c r="I1578" s="31">
        <f t="shared" si="1425"/>
        <v>0</v>
      </c>
      <c r="J1578" s="31">
        <f t="shared" si="1425"/>
        <v>0</v>
      </c>
      <c r="K1578" s="31">
        <f t="shared" si="1425"/>
        <v>0</v>
      </c>
      <c r="L1578" s="42">
        <f t="shared" si="1346"/>
        <v>253.6</v>
      </c>
      <c r="M1578" s="42">
        <f t="shared" si="1347"/>
        <v>268.39999999999998</v>
      </c>
      <c r="N1578" s="42">
        <f t="shared" si="1348"/>
        <v>286.10000000000002</v>
      </c>
      <c r="O1578" s="51">
        <f t="shared" si="1425"/>
        <v>-2.1</v>
      </c>
      <c r="P1578" s="51">
        <f t="shared" si="1425"/>
        <v>-3.1</v>
      </c>
      <c r="Q1578" s="51">
        <f t="shared" si="1425"/>
        <v>-4.2</v>
      </c>
      <c r="R1578" s="45">
        <f t="shared" si="1400"/>
        <v>251.5</v>
      </c>
      <c r="S1578" s="45">
        <f t="shared" si="1401"/>
        <v>265.29999999999995</v>
      </c>
      <c r="T1578" s="45">
        <f t="shared" si="1402"/>
        <v>281.90000000000003</v>
      </c>
      <c r="U1578" s="51">
        <f t="shared" si="1425"/>
        <v>0</v>
      </c>
    </row>
    <row r="1579" spans="1:21" s="32" customFormat="1" x14ac:dyDescent="0.25">
      <c r="A1579" s="20" t="s">
        <v>81</v>
      </c>
      <c r="B1579" s="29" t="s">
        <v>419</v>
      </c>
      <c r="C1579" s="29"/>
      <c r="D1579" s="29"/>
      <c r="E1579" s="39" t="s">
        <v>743</v>
      </c>
      <c r="F1579" s="31">
        <f>F1580</f>
        <v>253.6</v>
      </c>
      <c r="G1579" s="31">
        <f t="shared" si="1425"/>
        <v>268.39999999999998</v>
      </c>
      <c r="H1579" s="31">
        <f t="shared" si="1425"/>
        <v>286.10000000000002</v>
      </c>
      <c r="I1579" s="31">
        <f t="shared" si="1425"/>
        <v>0</v>
      </c>
      <c r="J1579" s="31">
        <f t="shared" si="1425"/>
        <v>0</v>
      </c>
      <c r="K1579" s="31">
        <f t="shared" si="1425"/>
        <v>0</v>
      </c>
      <c r="L1579" s="42">
        <f t="shared" si="1346"/>
        <v>253.6</v>
      </c>
      <c r="M1579" s="42">
        <f t="shared" si="1347"/>
        <v>268.39999999999998</v>
      </c>
      <c r="N1579" s="42">
        <f t="shared" si="1348"/>
        <v>286.10000000000002</v>
      </c>
      <c r="O1579" s="51">
        <f t="shared" si="1425"/>
        <v>-2.1</v>
      </c>
      <c r="P1579" s="51">
        <f t="shared" si="1425"/>
        <v>-3.1</v>
      </c>
      <c r="Q1579" s="51">
        <f t="shared" si="1425"/>
        <v>-4.2</v>
      </c>
      <c r="R1579" s="45">
        <f t="shared" si="1400"/>
        <v>251.5</v>
      </c>
      <c r="S1579" s="45">
        <f t="shared" si="1401"/>
        <v>265.29999999999995</v>
      </c>
      <c r="T1579" s="45">
        <f t="shared" si="1402"/>
        <v>281.90000000000003</v>
      </c>
      <c r="U1579" s="51">
        <f t="shared" si="1425"/>
        <v>0</v>
      </c>
    </row>
    <row r="1580" spans="1:21" x14ac:dyDescent="0.25">
      <c r="A1580" s="20" t="s">
        <v>81</v>
      </c>
      <c r="B1580" s="20">
        <v>610</v>
      </c>
      <c r="C1580" s="20" t="s">
        <v>72</v>
      </c>
      <c r="D1580" s="20" t="s">
        <v>57</v>
      </c>
      <c r="E1580" s="23" t="s">
        <v>782</v>
      </c>
      <c r="F1580" s="24">
        <v>253.6</v>
      </c>
      <c r="G1580" s="24">
        <v>268.39999999999998</v>
      </c>
      <c r="H1580" s="24">
        <v>286.10000000000002</v>
      </c>
      <c r="I1580" s="24"/>
      <c r="J1580" s="24"/>
      <c r="K1580" s="24"/>
      <c r="L1580" s="42">
        <f t="shared" si="1346"/>
        <v>253.6</v>
      </c>
      <c r="M1580" s="42">
        <f t="shared" si="1347"/>
        <v>268.39999999999998</v>
      </c>
      <c r="N1580" s="42">
        <f t="shared" si="1348"/>
        <v>286.10000000000002</v>
      </c>
      <c r="O1580" s="48">
        <v>-2.1</v>
      </c>
      <c r="P1580" s="48">
        <v>-3.1</v>
      </c>
      <c r="Q1580" s="48">
        <v>-4.2</v>
      </c>
      <c r="R1580" s="45">
        <f t="shared" si="1400"/>
        <v>251.5</v>
      </c>
      <c r="S1580" s="45">
        <f t="shared" si="1401"/>
        <v>265.29999999999995</v>
      </c>
      <c r="T1580" s="45">
        <f t="shared" si="1402"/>
        <v>281.90000000000003</v>
      </c>
      <c r="U1580" s="48"/>
    </row>
    <row r="1581" spans="1:21" ht="47.25" x14ac:dyDescent="0.25">
      <c r="A1581" s="20" t="s">
        <v>166</v>
      </c>
      <c r="B1581" s="20"/>
      <c r="C1581" s="20"/>
      <c r="D1581" s="20"/>
      <c r="E1581" s="23" t="s">
        <v>687</v>
      </c>
      <c r="F1581" s="24">
        <f>F1582+F1585</f>
        <v>16423.3</v>
      </c>
      <c r="G1581" s="24">
        <f t="shared" ref="G1581:K1581" si="1426">G1582+G1585</f>
        <v>16668.900000000001</v>
      </c>
      <c r="H1581" s="24">
        <f t="shared" si="1426"/>
        <v>16668.900000000001</v>
      </c>
      <c r="I1581" s="24">
        <f t="shared" si="1426"/>
        <v>0</v>
      </c>
      <c r="J1581" s="24">
        <f t="shared" si="1426"/>
        <v>0</v>
      </c>
      <c r="K1581" s="24">
        <f t="shared" si="1426"/>
        <v>0</v>
      </c>
      <c r="L1581" s="42">
        <f t="shared" si="1346"/>
        <v>16423.3</v>
      </c>
      <c r="M1581" s="42">
        <f t="shared" si="1347"/>
        <v>16668.900000000001</v>
      </c>
      <c r="N1581" s="42">
        <f t="shared" si="1348"/>
        <v>16668.900000000001</v>
      </c>
      <c r="O1581" s="48">
        <f t="shared" ref="O1581:P1581" si="1427">O1582+O1585</f>
        <v>-43.299999999999983</v>
      </c>
      <c r="P1581" s="48">
        <f t="shared" si="1427"/>
        <v>-57.800000000000004</v>
      </c>
      <c r="Q1581" s="48">
        <f t="shared" ref="Q1581" si="1428">Q1582+Q1585</f>
        <v>-57.800000000000004</v>
      </c>
      <c r="R1581" s="45">
        <f t="shared" si="1400"/>
        <v>16380</v>
      </c>
      <c r="S1581" s="45">
        <f t="shared" si="1401"/>
        <v>16611.100000000002</v>
      </c>
      <c r="T1581" s="45">
        <f t="shared" si="1402"/>
        <v>16611.100000000002</v>
      </c>
      <c r="U1581" s="48">
        <f t="shared" ref="U1581" si="1429">U1582+U1585</f>
        <v>0</v>
      </c>
    </row>
    <row r="1582" spans="1:21" ht="94.5" x14ac:dyDescent="0.25">
      <c r="A1582" s="20" t="s">
        <v>166</v>
      </c>
      <c r="B1582" s="20" t="s">
        <v>13</v>
      </c>
      <c r="C1582" s="20"/>
      <c r="D1582" s="20"/>
      <c r="E1582" s="23" t="s">
        <v>730</v>
      </c>
      <c r="F1582" s="24">
        <f>F1583</f>
        <v>14258.8</v>
      </c>
      <c r="G1582" s="24">
        <f t="shared" ref="G1582:U1583" si="1430">G1583</f>
        <v>14490.2</v>
      </c>
      <c r="H1582" s="24">
        <f t="shared" si="1430"/>
        <v>14490.2</v>
      </c>
      <c r="I1582" s="24">
        <f t="shared" si="1430"/>
        <v>0</v>
      </c>
      <c r="J1582" s="24">
        <f t="shared" si="1430"/>
        <v>0</v>
      </c>
      <c r="K1582" s="24">
        <f t="shared" si="1430"/>
        <v>0</v>
      </c>
      <c r="L1582" s="42">
        <f t="shared" si="1346"/>
        <v>14258.8</v>
      </c>
      <c r="M1582" s="42">
        <f t="shared" si="1347"/>
        <v>14490.2</v>
      </c>
      <c r="N1582" s="42">
        <f t="shared" si="1348"/>
        <v>14490.2</v>
      </c>
      <c r="O1582" s="48">
        <f t="shared" si="1430"/>
        <v>38.200000000000003</v>
      </c>
      <c r="P1582" s="48">
        <f t="shared" si="1430"/>
        <v>37.9</v>
      </c>
      <c r="Q1582" s="48">
        <f t="shared" si="1430"/>
        <v>37.9</v>
      </c>
      <c r="R1582" s="45">
        <f t="shared" si="1400"/>
        <v>14297</v>
      </c>
      <c r="S1582" s="45">
        <f t="shared" si="1401"/>
        <v>14528.1</v>
      </c>
      <c r="T1582" s="45">
        <f t="shared" si="1402"/>
        <v>14528.1</v>
      </c>
      <c r="U1582" s="48">
        <f t="shared" si="1430"/>
        <v>0</v>
      </c>
    </row>
    <row r="1583" spans="1:21" ht="31.5" x14ac:dyDescent="0.25">
      <c r="A1583" s="20" t="s">
        <v>166</v>
      </c>
      <c r="B1583" s="20" t="s">
        <v>217</v>
      </c>
      <c r="C1583" s="20"/>
      <c r="D1583" s="20"/>
      <c r="E1583" s="23" t="s">
        <v>732</v>
      </c>
      <c r="F1583" s="24">
        <f>F1584</f>
        <v>14258.8</v>
      </c>
      <c r="G1583" s="24">
        <f t="shared" si="1430"/>
        <v>14490.2</v>
      </c>
      <c r="H1583" s="24">
        <f t="shared" si="1430"/>
        <v>14490.2</v>
      </c>
      <c r="I1583" s="24">
        <f t="shared" si="1430"/>
        <v>0</v>
      </c>
      <c r="J1583" s="24">
        <f t="shared" si="1430"/>
        <v>0</v>
      </c>
      <c r="K1583" s="24">
        <f t="shared" si="1430"/>
        <v>0</v>
      </c>
      <c r="L1583" s="42">
        <f t="shared" ref="L1583:L1648" si="1431">F1583+I1583</f>
        <v>14258.8</v>
      </c>
      <c r="M1583" s="42">
        <f t="shared" ref="M1583:M1648" si="1432">G1583+J1583</f>
        <v>14490.2</v>
      </c>
      <c r="N1583" s="42">
        <f t="shared" ref="N1583:N1648" si="1433">H1583+K1583</f>
        <v>14490.2</v>
      </c>
      <c r="O1583" s="48">
        <f t="shared" si="1430"/>
        <v>38.200000000000003</v>
      </c>
      <c r="P1583" s="48">
        <f t="shared" si="1430"/>
        <v>37.9</v>
      </c>
      <c r="Q1583" s="48">
        <f t="shared" si="1430"/>
        <v>37.9</v>
      </c>
      <c r="R1583" s="45">
        <f t="shared" si="1400"/>
        <v>14297</v>
      </c>
      <c r="S1583" s="45">
        <f t="shared" si="1401"/>
        <v>14528.1</v>
      </c>
      <c r="T1583" s="45">
        <f t="shared" si="1402"/>
        <v>14528.1</v>
      </c>
      <c r="U1583" s="48">
        <f t="shared" si="1430"/>
        <v>0</v>
      </c>
    </row>
    <row r="1584" spans="1:21" ht="78.75" x14ac:dyDescent="0.25">
      <c r="A1584" s="20" t="s">
        <v>166</v>
      </c>
      <c r="B1584" s="20">
        <v>120</v>
      </c>
      <c r="C1584" s="20" t="s">
        <v>10</v>
      </c>
      <c r="D1584" s="20" t="s">
        <v>44</v>
      </c>
      <c r="E1584" s="23" t="s">
        <v>753</v>
      </c>
      <c r="F1584" s="24">
        <v>14258.8</v>
      </c>
      <c r="G1584" s="24">
        <v>14490.2</v>
      </c>
      <c r="H1584" s="24">
        <v>14490.2</v>
      </c>
      <c r="I1584" s="24"/>
      <c r="J1584" s="24"/>
      <c r="K1584" s="24"/>
      <c r="L1584" s="42">
        <f t="shared" si="1431"/>
        <v>14258.8</v>
      </c>
      <c r="M1584" s="42">
        <f t="shared" si="1432"/>
        <v>14490.2</v>
      </c>
      <c r="N1584" s="42">
        <f t="shared" si="1433"/>
        <v>14490.2</v>
      </c>
      <c r="O1584" s="48">
        <f>2.4+7.3+7.9+6.7+6.6+4.9+1.2+1.2</f>
        <v>38.200000000000003</v>
      </c>
      <c r="P1584" s="48">
        <f>2.4+7.2+7.8+6.6+6.6+4.8+1.3+1.2</f>
        <v>37.9</v>
      </c>
      <c r="Q1584" s="48">
        <f>2.4+7.2+7.8+6.6+6.6+4.8+1.3+1.2</f>
        <v>37.9</v>
      </c>
      <c r="R1584" s="45">
        <f t="shared" si="1400"/>
        <v>14297</v>
      </c>
      <c r="S1584" s="45">
        <f t="shared" si="1401"/>
        <v>14528.1</v>
      </c>
      <c r="T1584" s="45">
        <f t="shared" si="1402"/>
        <v>14528.1</v>
      </c>
      <c r="U1584" s="48"/>
    </row>
    <row r="1585" spans="1:21" ht="31.5" x14ac:dyDescent="0.25">
      <c r="A1585" s="20" t="s">
        <v>166</v>
      </c>
      <c r="B1585" s="20" t="s">
        <v>6</v>
      </c>
      <c r="C1585" s="20"/>
      <c r="D1585" s="20"/>
      <c r="E1585" s="23" t="s">
        <v>733</v>
      </c>
      <c r="F1585" s="24">
        <f>F1586</f>
        <v>2164.5</v>
      </c>
      <c r="G1585" s="24">
        <f t="shared" ref="G1585:U1586" si="1434">G1586</f>
        <v>2178.6999999999998</v>
      </c>
      <c r="H1585" s="24">
        <f t="shared" si="1434"/>
        <v>2178.6999999999998</v>
      </c>
      <c r="I1585" s="24">
        <f t="shared" si="1434"/>
        <v>0</v>
      </c>
      <c r="J1585" s="24">
        <f t="shared" si="1434"/>
        <v>0</v>
      </c>
      <c r="K1585" s="24">
        <f t="shared" si="1434"/>
        <v>0</v>
      </c>
      <c r="L1585" s="42">
        <f t="shared" si="1431"/>
        <v>2164.5</v>
      </c>
      <c r="M1585" s="42">
        <f t="shared" si="1432"/>
        <v>2178.6999999999998</v>
      </c>
      <c r="N1585" s="42">
        <f t="shared" si="1433"/>
        <v>2178.6999999999998</v>
      </c>
      <c r="O1585" s="48">
        <f t="shared" si="1434"/>
        <v>-81.499999999999986</v>
      </c>
      <c r="P1585" s="48">
        <f t="shared" si="1434"/>
        <v>-95.7</v>
      </c>
      <c r="Q1585" s="48">
        <f t="shared" si="1434"/>
        <v>-95.7</v>
      </c>
      <c r="R1585" s="45">
        <f t="shared" si="1400"/>
        <v>2083</v>
      </c>
      <c r="S1585" s="45">
        <f t="shared" si="1401"/>
        <v>2083</v>
      </c>
      <c r="T1585" s="45">
        <f t="shared" si="1402"/>
        <v>2083</v>
      </c>
      <c r="U1585" s="48">
        <f t="shared" si="1434"/>
        <v>0</v>
      </c>
    </row>
    <row r="1586" spans="1:21" ht="47.25" x14ac:dyDescent="0.25">
      <c r="A1586" s="20" t="s">
        <v>166</v>
      </c>
      <c r="B1586" s="20" t="s">
        <v>167</v>
      </c>
      <c r="C1586" s="20"/>
      <c r="D1586" s="20"/>
      <c r="E1586" s="23" t="s">
        <v>734</v>
      </c>
      <c r="F1586" s="24">
        <f>F1587</f>
        <v>2164.5</v>
      </c>
      <c r="G1586" s="24">
        <f t="shared" si="1434"/>
        <v>2178.6999999999998</v>
      </c>
      <c r="H1586" s="24">
        <f t="shared" si="1434"/>
        <v>2178.6999999999998</v>
      </c>
      <c r="I1586" s="24">
        <f t="shared" si="1434"/>
        <v>0</v>
      </c>
      <c r="J1586" s="24">
        <f t="shared" si="1434"/>
        <v>0</v>
      </c>
      <c r="K1586" s="24">
        <f t="shared" si="1434"/>
        <v>0</v>
      </c>
      <c r="L1586" s="42">
        <f t="shared" si="1431"/>
        <v>2164.5</v>
      </c>
      <c r="M1586" s="42">
        <f t="shared" si="1432"/>
        <v>2178.6999999999998</v>
      </c>
      <c r="N1586" s="42">
        <f t="shared" si="1433"/>
        <v>2178.6999999999998</v>
      </c>
      <c r="O1586" s="48">
        <f t="shared" si="1434"/>
        <v>-81.499999999999986</v>
      </c>
      <c r="P1586" s="48">
        <f t="shared" si="1434"/>
        <v>-95.7</v>
      </c>
      <c r="Q1586" s="48">
        <f t="shared" si="1434"/>
        <v>-95.7</v>
      </c>
      <c r="R1586" s="45">
        <f t="shared" si="1400"/>
        <v>2083</v>
      </c>
      <c r="S1586" s="45">
        <f t="shared" si="1401"/>
        <v>2083</v>
      </c>
      <c r="T1586" s="45">
        <f t="shared" si="1402"/>
        <v>2083</v>
      </c>
      <c r="U1586" s="48">
        <f t="shared" si="1434"/>
        <v>0</v>
      </c>
    </row>
    <row r="1587" spans="1:21" ht="78.75" x14ac:dyDescent="0.25">
      <c r="A1587" s="20" t="s">
        <v>166</v>
      </c>
      <c r="B1587" s="20">
        <v>240</v>
      </c>
      <c r="C1587" s="20" t="s">
        <v>10</v>
      </c>
      <c r="D1587" s="20" t="s">
        <v>44</v>
      </c>
      <c r="E1587" s="23" t="s">
        <v>753</v>
      </c>
      <c r="F1587" s="24">
        <v>2164.5</v>
      </c>
      <c r="G1587" s="24">
        <v>2178.6999999999998</v>
      </c>
      <c r="H1587" s="24">
        <v>2178.6999999999998</v>
      </c>
      <c r="I1587" s="24"/>
      <c r="J1587" s="24"/>
      <c r="K1587" s="24"/>
      <c r="L1587" s="42">
        <f t="shared" si="1431"/>
        <v>2164.5</v>
      </c>
      <c r="M1587" s="42">
        <f t="shared" si="1432"/>
        <v>2178.6999999999998</v>
      </c>
      <c r="N1587" s="42">
        <f t="shared" si="1433"/>
        <v>2178.6999999999998</v>
      </c>
      <c r="O1587" s="48">
        <f>4.8-23.2-37.1-0.9-9.4-12.6+2.2-5.3</f>
        <v>-81.499999999999986</v>
      </c>
      <c r="P1587" s="48">
        <f>-1.8-26-31.9-2.7-13.8-7.6-4.9-7</f>
        <v>-95.7</v>
      </c>
      <c r="Q1587" s="48">
        <f>-1.8-26-31.9-2.7-13.8-7.6-4.9-7</f>
        <v>-95.7</v>
      </c>
      <c r="R1587" s="45">
        <f t="shared" si="1400"/>
        <v>2083</v>
      </c>
      <c r="S1587" s="45">
        <f t="shared" si="1401"/>
        <v>2083</v>
      </c>
      <c r="T1587" s="45">
        <f t="shared" si="1402"/>
        <v>2083</v>
      </c>
      <c r="U1587" s="48"/>
    </row>
    <row r="1588" spans="1:21" ht="31.5" x14ac:dyDescent="0.25">
      <c r="A1588" s="20" t="s">
        <v>350</v>
      </c>
      <c r="B1588" s="20"/>
      <c r="C1588" s="20"/>
      <c r="D1588" s="20"/>
      <c r="E1588" s="23" t="s">
        <v>810</v>
      </c>
      <c r="F1588" s="24">
        <f>F1589</f>
        <v>608.29999999999995</v>
      </c>
      <c r="G1588" s="24">
        <f t="shared" ref="G1588:U1590" si="1435">G1589</f>
        <v>608.29999999999995</v>
      </c>
      <c r="H1588" s="24">
        <f t="shared" si="1435"/>
        <v>608.29999999999995</v>
      </c>
      <c r="I1588" s="24">
        <f t="shared" si="1435"/>
        <v>0</v>
      </c>
      <c r="J1588" s="24">
        <f t="shared" si="1435"/>
        <v>0</v>
      </c>
      <c r="K1588" s="24">
        <f t="shared" si="1435"/>
        <v>0</v>
      </c>
      <c r="L1588" s="42">
        <f t="shared" si="1431"/>
        <v>608.29999999999995</v>
      </c>
      <c r="M1588" s="42">
        <f t="shared" si="1432"/>
        <v>608.29999999999995</v>
      </c>
      <c r="N1588" s="42">
        <f t="shared" si="1433"/>
        <v>608.29999999999995</v>
      </c>
      <c r="O1588" s="48">
        <f t="shared" si="1435"/>
        <v>0</v>
      </c>
      <c r="P1588" s="48">
        <f t="shared" si="1435"/>
        <v>0</v>
      </c>
      <c r="Q1588" s="48">
        <f t="shared" si="1435"/>
        <v>0</v>
      </c>
      <c r="R1588" s="45">
        <f t="shared" si="1400"/>
        <v>608.29999999999995</v>
      </c>
      <c r="S1588" s="45">
        <f t="shared" si="1401"/>
        <v>608.29999999999995</v>
      </c>
      <c r="T1588" s="45">
        <f t="shared" si="1402"/>
        <v>608.29999999999995</v>
      </c>
      <c r="U1588" s="48">
        <f t="shared" si="1435"/>
        <v>0</v>
      </c>
    </row>
    <row r="1589" spans="1:21" ht="31.5" x14ac:dyDescent="0.25">
      <c r="A1589" s="20" t="s">
        <v>350</v>
      </c>
      <c r="B1589" s="20" t="s">
        <v>6</v>
      </c>
      <c r="C1589" s="20"/>
      <c r="D1589" s="20"/>
      <c r="E1589" s="23" t="s">
        <v>733</v>
      </c>
      <c r="F1589" s="24">
        <f>F1590</f>
        <v>608.29999999999995</v>
      </c>
      <c r="G1589" s="24">
        <f t="shared" si="1435"/>
        <v>608.29999999999995</v>
      </c>
      <c r="H1589" s="24">
        <f t="shared" si="1435"/>
        <v>608.29999999999995</v>
      </c>
      <c r="I1589" s="24">
        <f t="shared" si="1435"/>
        <v>0</v>
      </c>
      <c r="J1589" s="24">
        <f t="shared" si="1435"/>
        <v>0</v>
      </c>
      <c r="K1589" s="24">
        <f t="shared" si="1435"/>
        <v>0</v>
      </c>
      <c r="L1589" s="42">
        <f t="shared" si="1431"/>
        <v>608.29999999999995</v>
      </c>
      <c r="M1589" s="42">
        <f t="shared" si="1432"/>
        <v>608.29999999999995</v>
      </c>
      <c r="N1589" s="42">
        <f t="shared" si="1433"/>
        <v>608.29999999999995</v>
      </c>
      <c r="O1589" s="48">
        <f t="shared" si="1435"/>
        <v>0</v>
      </c>
      <c r="P1589" s="48">
        <f t="shared" si="1435"/>
        <v>0</v>
      </c>
      <c r="Q1589" s="48">
        <f t="shared" si="1435"/>
        <v>0</v>
      </c>
      <c r="R1589" s="45">
        <f t="shared" si="1400"/>
        <v>608.29999999999995</v>
      </c>
      <c r="S1589" s="45">
        <f t="shared" si="1401"/>
        <v>608.29999999999995</v>
      </c>
      <c r="T1589" s="45">
        <f t="shared" si="1402"/>
        <v>608.29999999999995</v>
      </c>
      <c r="U1589" s="48">
        <f t="shared" si="1435"/>
        <v>0</v>
      </c>
    </row>
    <row r="1590" spans="1:21" ht="47.25" x14ac:dyDescent="0.25">
      <c r="A1590" s="20" t="s">
        <v>350</v>
      </c>
      <c r="B1590" s="20" t="s">
        <v>167</v>
      </c>
      <c r="C1590" s="20"/>
      <c r="D1590" s="20"/>
      <c r="E1590" s="23" t="s">
        <v>734</v>
      </c>
      <c r="F1590" s="24">
        <f>F1591</f>
        <v>608.29999999999995</v>
      </c>
      <c r="G1590" s="24">
        <f t="shared" si="1435"/>
        <v>608.29999999999995</v>
      </c>
      <c r="H1590" s="24">
        <f t="shared" si="1435"/>
        <v>608.29999999999995</v>
      </c>
      <c r="I1590" s="24">
        <f t="shared" si="1435"/>
        <v>0</v>
      </c>
      <c r="J1590" s="24">
        <f t="shared" si="1435"/>
        <v>0</v>
      </c>
      <c r="K1590" s="24">
        <f t="shared" si="1435"/>
        <v>0</v>
      </c>
      <c r="L1590" s="42">
        <f t="shared" si="1431"/>
        <v>608.29999999999995</v>
      </c>
      <c r="M1590" s="42">
        <f t="shared" si="1432"/>
        <v>608.29999999999995</v>
      </c>
      <c r="N1590" s="42">
        <f t="shared" si="1433"/>
        <v>608.29999999999995</v>
      </c>
      <c r="O1590" s="48">
        <f t="shared" si="1435"/>
        <v>0</v>
      </c>
      <c r="P1590" s="48">
        <f t="shared" si="1435"/>
        <v>0</v>
      </c>
      <c r="Q1590" s="48">
        <f t="shared" si="1435"/>
        <v>0</v>
      </c>
      <c r="R1590" s="45">
        <f t="shared" si="1400"/>
        <v>608.29999999999995</v>
      </c>
      <c r="S1590" s="45">
        <f t="shared" si="1401"/>
        <v>608.29999999999995</v>
      </c>
      <c r="T1590" s="45">
        <f t="shared" si="1402"/>
        <v>608.29999999999995</v>
      </c>
      <c r="U1590" s="48">
        <f t="shared" si="1435"/>
        <v>0</v>
      </c>
    </row>
    <row r="1591" spans="1:21" ht="47.25" x14ac:dyDescent="0.25">
      <c r="A1591" s="20" t="s">
        <v>350</v>
      </c>
      <c r="B1591" s="20">
        <v>240</v>
      </c>
      <c r="C1591" s="20" t="s">
        <v>57</v>
      </c>
      <c r="D1591" s="20" t="s">
        <v>177</v>
      </c>
      <c r="E1591" s="23" t="s">
        <v>759</v>
      </c>
      <c r="F1591" s="24">
        <v>608.29999999999995</v>
      </c>
      <c r="G1591" s="24">
        <v>608.29999999999995</v>
      </c>
      <c r="H1591" s="24">
        <v>608.29999999999995</v>
      </c>
      <c r="I1591" s="24"/>
      <c r="J1591" s="24"/>
      <c r="K1591" s="24"/>
      <c r="L1591" s="42">
        <f t="shared" si="1431"/>
        <v>608.29999999999995</v>
      </c>
      <c r="M1591" s="42">
        <f t="shared" si="1432"/>
        <v>608.29999999999995</v>
      </c>
      <c r="N1591" s="42">
        <f t="shared" si="1433"/>
        <v>608.29999999999995</v>
      </c>
      <c r="O1591" s="48"/>
      <c r="P1591" s="48"/>
      <c r="Q1591" s="48"/>
      <c r="R1591" s="45">
        <f t="shared" si="1400"/>
        <v>608.29999999999995</v>
      </c>
      <c r="S1591" s="45">
        <f t="shared" si="1401"/>
        <v>608.29999999999995</v>
      </c>
      <c r="T1591" s="45">
        <f t="shared" si="1402"/>
        <v>608.29999999999995</v>
      </c>
      <c r="U1591" s="48"/>
    </row>
    <row r="1592" spans="1:21" ht="110.25" x14ac:dyDescent="0.25">
      <c r="A1592" s="20" t="s">
        <v>295</v>
      </c>
      <c r="B1592" s="20"/>
      <c r="C1592" s="20"/>
      <c r="D1592" s="20"/>
      <c r="E1592" s="23" t="s">
        <v>811</v>
      </c>
      <c r="F1592" s="24">
        <f>F1593</f>
        <v>34.1</v>
      </c>
      <c r="G1592" s="24">
        <f t="shared" ref="G1592:U1594" si="1436">G1593</f>
        <v>34.700000000000003</v>
      </c>
      <c r="H1592" s="24">
        <f t="shared" si="1436"/>
        <v>34.700000000000003</v>
      </c>
      <c r="I1592" s="24">
        <f t="shared" si="1436"/>
        <v>0</v>
      </c>
      <c r="J1592" s="24">
        <f t="shared" si="1436"/>
        <v>0</v>
      </c>
      <c r="K1592" s="24">
        <f t="shared" si="1436"/>
        <v>0</v>
      </c>
      <c r="L1592" s="42">
        <f t="shared" si="1431"/>
        <v>34.1</v>
      </c>
      <c r="M1592" s="42">
        <f t="shared" si="1432"/>
        <v>34.700000000000003</v>
      </c>
      <c r="N1592" s="42">
        <f t="shared" si="1433"/>
        <v>34.700000000000003</v>
      </c>
      <c r="O1592" s="48">
        <f t="shared" si="1436"/>
        <v>-0.1</v>
      </c>
      <c r="P1592" s="48">
        <f t="shared" si="1436"/>
        <v>-0.1</v>
      </c>
      <c r="Q1592" s="48">
        <f t="shared" si="1436"/>
        <v>-0.1</v>
      </c>
      <c r="R1592" s="45">
        <f t="shared" si="1400"/>
        <v>34</v>
      </c>
      <c r="S1592" s="45">
        <f t="shared" si="1401"/>
        <v>34.6</v>
      </c>
      <c r="T1592" s="45">
        <f t="shared" si="1402"/>
        <v>34.6</v>
      </c>
      <c r="U1592" s="48">
        <f t="shared" si="1436"/>
        <v>0</v>
      </c>
    </row>
    <row r="1593" spans="1:21" ht="94.5" x14ac:dyDescent="0.25">
      <c r="A1593" s="20" t="s">
        <v>295</v>
      </c>
      <c r="B1593" s="20" t="s">
        <v>13</v>
      </c>
      <c r="C1593" s="20"/>
      <c r="D1593" s="20"/>
      <c r="E1593" s="23" t="s">
        <v>730</v>
      </c>
      <c r="F1593" s="24">
        <f>F1594</f>
        <v>34.1</v>
      </c>
      <c r="G1593" s="24">
        <f t="shared" si="1436"/>
        <v>34.700000000000003</v>
      </c>
      <c r="H1593" s="24">
        <f t="shared" si="1436"/>
        <v>34.700000000000003</v>
      </c>
      <c r="I1593" s="24">
        <f t="shared" si="1436"/>
        <v>0</v>
      </c>
      <c r="J1593" s="24">
        <f t="shared" si="1436"/>
        <v>0</v>
      </c>
      <c r="K1593" s="24">
        <f t="shared" si="1436"/>
        <v>0</v>
      </c>
      <c r="L1593" s="42">
        <f t="shared" si="1431"/>
        <v>34.1</v>
      </c>
      <c r="M1593" s="42">
        <f t="shared" si="1432"/>
        <v>34.700000000000003</v>
      </c>
      <c r="N1593" s="42">
        <f t="shared" si="1433"/>
        <v>34.700000000000003</v>
      </c>
      <c r="O1593" s="48">
        <f t="shared" si="1436"/>
        <v>-0.1</v>
      </c>
      <c r="P1593" s="48">
        <f t="shared" si="1436"/>
        <v>-0.1</v>
      </c>
      <c r="Q1593" s="48">
        <f t="shared" si="1436"/>
        <v>-0.1</v>
      </c>
      <c r="R1593" s="45">
        <f t="shared" si="1400"/>
        <v>34</v>
      </c>
      <c r="S1593" s="45">
        <f t="shared" si="1401"/>
        <v>34.6</v>
      </c>
      <c r="T1593" s="45">
        <f t="shared" si="1402"/>
        <v>34.6</v>
      </c>
      <c r="U1593" s="48">
        <f t="shared" si="1436"/>
        <v>0</v>
      </c>
    </row>
    <row r="1594" spans="1:21" ht="31.5" x14ac:dyDescent="0.25">
      <c r="A1594" s="20" t="s">
        <v>295</v>
      </c>
      <c r="B1594" s="20" t="s">
        <v>217</v>
      </c>
      <c r="C1594" s="20"/>
      <c r="D1594" s="20"/>
      <c r="E1594" s="23" t="s">
        <v>732</v>
      </c>
      <c r="F1594" s="24">
        <f>F1595</f>
        <v>34.1</v>
      </c>
      <c r="G1594" s="24">
        <f t="shared" si="1436"/>
        <v>34.700000000000003</v>
      </c>
      <c r="H1594" s="24">
        <f t="shared" si="1436"/>
        <v>34.700000000000003</v>
      </c>
      <c r="I1594" s="24">
        <f t="shared" si="1436"/>
        <v>0</v>
      </c>
      <c r="J1594" s="24">
        <f t="shared" si="1436"/>
        <v>0</v>
      </c>
      <c r="K1594" s="24">
        <f t="shared" si="1436"/>
        <v>0</v>
      </c>
      <c r="L1594" s="42">
        <f t="shared" si="1431"/>
        <v>34.1</v>
      </c>
      <c r="M1594" s="42">
        <f t="shared" si="1432"/>
        <v>34.700000000000003</v>
      </c>
      <c r="N1594" s="42">
        <f t="shared" si="1433"/>
        <v>34.700000000000003</v>
      </c>
      <c r="O1594" s="48">
        <f t="shared" si="1436"/>
        <v>-0.1</v>
      </c>
      <c r="P1594" s="48">
        <f t="shared" si="1436"/>
        <v>-0.1</v>
      </c>
      <c r="Q1594" s="48">
        <f t="shared" si="1436"/>
        <v>-0.1</v>
      </c>
      <c r="R1594" s="45">
        <f t="shared" si="1400"/>
        <v>34</v>
      </c>
      <c r="S1594" s="45">
        <f t="shared" si="1401"/>
        <v>34.6</v>
      </c>
      <c r="T1594" s="45">
        <f t="shared" si="1402"/>
        <v>34.6</v>
      </c>
      <c r="U1594" s="48">
        <f t="shared" si="1436"/>
        <v>0</v>
      </c>
    </row>
    <row r="1595" spans="1:21" x14ac:dyDescent="0.25">
      <c r="A1595" s="20" t="s">
        <v>295</v>
      </c>
      <c r="B1595" s="20">
        <v>120</v>
      </c>
      <c r="C1595" s="20" t="s">
        <v>44</v>
      </c>
      <c r="D1595" s="20" t="s">
        <v>98</v>
      </c>
      <c r="E1595" s="23" t="s">
        <v>761</v>
      </c>
      <c r="F1595" s="24">
        <v>34.1</v>
      </c>
      <c r="G1595" s="24">
        <v>34.700000000000003</v>
      </c>
      <c r="H1595" s="24">
        <v>34.700000000000003</v>
      </c>
      <c r="I1595" s="24"/>
      <c r="J1595" s="24"/>
      <c r="K1595" s="24"/>
      <c r="L1595" s="42">
        <f t="shared" si="1431"/>
        <v>34.1</v>
      </c>
      <c r="M1595" s="42">
        <f t="shared" si="1432"/>
        <v>34.700000000000003</v>
      </c>
      <c r="N1595" s="42">
        <f t="shared" si="1433"/>
        <v>34.700000000000003</v>
      </c>
      <c r="O1595" s="48">
        <v>-0.1</v>
      </c>
      <c r="P1595" s="48">
        <v>-0.1</v>
      </c>
      <c r="Q1595" s="48">
        <v>-0.1</v>
      </c>
      <c r="R1595" s="45">
        <f t="shared" si="1400"/>
        <v>34</v>
      </c>
      <c r="S1595" s="45">
        <f t="shared" si="1401"/>
        <v>34.6</v>
      </c>
      <c r="T1595" s="45">
        <f t="shared" si="1402"/>
        <v>34.6</v>
      </c>
      <c r="U1595" s="48"/>
    </row>
    <row r="1596" spans="1:21" ht="78.75" x14ac:dyDescent="0.25">
      <c r="A1596" s="20" t="s">
        <v>400</v>
      </c>
      <c r="B1596" s="20"/>
      <c r="C1596" s="20"/>
      <c r="D1596" s="20"/>
      <c r="E1596" s="23" t="s">
        <v>688</v>
      </c>
      <c r="F1596" s="24">
        <f>F1597+F1600</f>
        <v>7253.8</v>
      </c>
      <c r="G1596" s="24">
        <f t="shared" ref="G1596:K1596" si="1437">G1597+G1600</f>
        <v>9854.2999999999993</v>
      </c>
      <c r="H1596" s="24">
        <f t="shared" si="1437"/>
        <v>0</v>
      </c>
      <c r="I1596" s="24">
        <f t="shared" si="1437"/>
        <v>0</v>
      </c>
      <c r="J1596" s="24">
        <f t="shared" si="1437"/>
        <v>0</v>
      </c>
      <c r="K1596" s="24">
        <f t="shared" si="1437"/>
        <v>0</v>
      </c>
      <c r="L1596" s="42">
        <f t="shared" si="1431"/>
        <v>7253.8</v>
      </c>
      <c r="M1596" s="42">
        <f t="shared" si="1432"/>
        <v>9854.2999999999993</v>
      </c>
      <c r="N1596" s="42">
        <f t="shared" si="1433"/>
        <v>0</v>
      </c>
      <c r="O1596" s="48">
        <f t="shared" ref="O1596:P1596" si="1438">O1597+O1600</f>
        <v>0.03</v>
      </c>
      <c r="P1596" s="48">
        <f t="shared" si="1438"/>
        <v>0.02</v>
      </c>
      <c r="Q1596" s="48">
        <f t="shared" ref="Q1596" si="1439">Q1597+Q1600</f>
        <v>0</v>
      </c>
      <c r="R1596" s="45">
        <f t="shared" si="1400"/>
        <v>7253.83</v>
      </c>
      <c r="S1596" s="45">
        <f t="shared" si="1401"/>
        <v>9854.32</v>
      </c>
      <c r="T1596" s="45">
        <f t="shared" si="1402"/>
        <v>0</v>
      </c>
      <c r="U1596" s="48">
        <f t="shared" ref="U1596" si="1440">U1597+U1600</f>
        <v>0</v>
      </c>
    </row>
    <row r="1597" spans="1:21" ht="31.5" x14ac:dyDescent="0.25">
      <c r="A1597" s="20" t="s">
        <v>400</v>
      </c>
      <c r="B1597" s="20" t="s">
        <v>6</v>
      </c>
      <c r="C1597" s="20"/>
      <c r="D1597" s="20"/>
      <c r="E1597" s="23" t="s">
        <v>733</v>
      </c>
      <c r="F1597" s="24">
        <f>F1598</f>
        <v>71.8</v>
      </c>
      <c r="G1597" s="24">
        <f t="shared" ref="G1597:U1598" si="1441">G1598</f>
        <v>97.6</v>
      </c>
      <c r="H1597" s="24">
        <f t="shared" si="1441"/>
        <v>0</v>
      </c>
      <c r="I1597" s="24">
        <f t="shared" si="1441"/>
        <v>0</v>
      </c>
      <c r="J1597" s="24">
        <f t="shared" si="1441"/>
        <v>0</v>
      </c>
      <c r="K1597" s="24">
        <f t="shared" si="1441"/>
        <v>0</v>
      </c>
      <c r="L1597" s="42">
        <f t="shared" si="1431"/>
        <v>71.8</v>
      </c>
      <c r="M1597" s="42">
        <f t="shared" si="1432"/>
        <v>97.6</v>
      </c>
      <c r="N1597" s="42">
        <f t="shared" si="1433"/>
        <v>0</v>
      </c>
      <c r="O1597" s="48">
        <f t="shared" si="1441"/>
        <v>0</v>
      </c>
      <c r="P1597" s="48">
        <f t="shared" si="1441"/>
        <v>0</v>
      </c>
      <c r="Q1597" s="48">
        <f t="shared" si="1441"/>
        <v>0</v>
      </c>
      <c r="R1597" s="45">
        <f t="shared" si="1400"/>
        <v>71.8</v>
      </c>
      <c r="S1597" s="45">
        <f t="shared" si="1401"/>
        <v>97.6</v>
      </c>
      <c r="T1597" s="45">
        <f t="shared" si="1402"/>
        <v>0</v>
      </c>
      <c r="U1597" s="48">
        <f t="shared" si="1441"/>
        <v>0</v>
      </c>
    </row>
    <row r="1598" spans="1:21" ht="47.25" x14ac:dyDescent="0.25">
      <c r="A1598" s="20" t="s">
        <v>400</v>
      </c>
      <c r="B1598" s="20" t="s">
        <v>167</v>
      </c>
      <c r="C1598" s="20"/>
      <c r="D1598" s="20"/>
      <c r="E1598" s="23" t="s">
        <v>734</v>
      </c>
      <c r="F1598" s="24">
        <f>F1599</f>
        <v>71.8</v>
      </c>
      <c r="G1598" s="24">
        <f t="shared" si="1441"/>
        <v>97.6</v>
      </c>
      <c r="H1598" s="24">
        <f t="shared" si="1441"/>
        <v>0</v>
      </c>
      <c r="I1598" s="24">
        <f t="shared" si="1441"/>
        <v>0</v>
      </c>
      <c r="J1598" s="24">
        <f t="shared" si="1441"/>
        <v>0</v>
      </c>
      <c r="K1598" s="24">
        <f t="shared" si="1441"/>
        <v>0</v>
      </c>
      <c r="L1598" s="42">
        <f t="shared" si="1431"/>
        <v>71.8</v>
      </c>
      <c r="M1598" s="42">
        <f t="shared" si="1432"/>
        <v>97.6</v>
      </c>
      <c r="N1598" s="42">
        <f t="shared" si="1433"/>
        <v>0</v>
      </c>
      <c r="O1598" s="48">
        <f t="shared" si="1441"/>
        <v>0</v>
      </c>
      <c r="P1598" s="48">
        <f t="shared" si="1441"/>
        <v>0</v>
      </c>
      <c r="Q1598" s="48">
        <f t="shared" si="1441"/>
        <v>0</v>
      </c>
      <c r="R1598" s="45">
        <f t="shared" si="1400"/>
        <v>71.8</v>
      </c>
      <c r="S1598" s="45">
        <f t="shared" si="1401"/>
        <v>97.6</v>
      </c>
      <c r="T1598" s="45">
        <f t="shared" si="1402"/>
        <v>0</v>
      </c>
      <c r="U1598" s="48">
        <f t="shared" si="1441"/>
        <v>0</v>
      </c>
    </row>
    <row r="1599" spans="1:21" x14ac:dyDescent="0.25">
      <c r="A1599" s="20" t="s">
        <v>400</v>
      </c>
      <c r="B1599" s="20">
        <v>240</v>
      </c>
      <c r="C1599" s="20" t="s">
        <v>72</v>
      </c>
      <c r="D1599" s="20" t="s">
        <v>57</v>
      </c>
      <c r="E1599" s="23" t="s">
        <v>782</v>
      </c>
      <c r="F1599" s="24">
        <v>71.8</v>
      </c>
      <c r="G1599" s="24">
        <v>97.6</v>
      </c>
      <c r="H1599" s="24">
        <v>0</v>
      </c>
      <c r="I1599" s="24"/>
      <c r="J1599" s="24"/>
      <c r="K1599" s="24"/>
      <c r="L1599" s="42">
        <f t="shared" si="1431"/>
        <v>71.8</v>
      </c>
      <c r="M1599" s="42">
        <f t="shared" si="1432"/>
        <v>97.6</v>
      </c>
      <c r="N1599" s="42">
        <f t="shared" si="1433"/>
        <v>0</v>
      </c>
      <c r="O1599" s="48"/>
      <c r="P1599" s="48"/>
      <c r="Q1599" s="48"/>
      <c r="R1599" s="45">
        <f t="shared" si="1400"/>
        <v>71.8</v>
      </c>
      <c r="S1599" s="45">
        <f t="shared" si="1401"/>
        <v>97.6</v>
      </c>
      <c r="T1599" s="45">
        <f t="shared" si="1402"/>
        <v>0</v>
      </c>
      <c r="U1599" s="48"/>
    </row>
    <row r="1600" spans="1:21" ht="31.5" x14ac:dyDescent="0.25">
      <c r="A1600" s="20" t="s">
        <v>400</v>
      </c>
      <c r="B1600" s="20" t="s">
        <v>84</v>
      </c>
      <c r="C1600" s="20"/>
      <c r="D1600" s="20"/>
      <c r="E1600" s="23" t="s">
        <v>735</v>
      </c>
      <c r="F1600" s="24">
        <f>F1601</f>
        <v>7182</v>
      </c>
      <c r="G1600" s="24">
        <f t="shared" ref="G1600:U1601" si="1442">G1601</f>
        <v>9756.6999999999989</v>
      </c>
      <c r="H1600" s="24">
        <f t="shared" si="1442"/>
        <v>0</v>
      </c>
      <c r="I1600" s="24">
        <f t="shared" si="1442"/>
        <v>0</v>
      </c>
      <c r="J1600" s="24">
        <f t="shared" si="1442"/>
        <v>0</v>
      </c>
      <c r="K1600" s="24">
        <f t="shared" si="1442"/>
        <v>0</v>
      </c>
      <c r="L1600" s="42">
        <f t="shared" si="1431"/>
        <v>7182</v>
      </c>
      <c r="M1600" s="42">
        <f t="shared" si="1432"/>
        <v>9756.6999999999989</v>
      </c>
      <c r="N1600" s="42">
        <f t="shared" si="1433"/>
        <v>0</v>
      </c>
      <c r="O1600" s="48">
        <f t="shared" si="1442"/>
        <v>0.03</v>
      </c>
      <c r="P1600" s="48">
        <f t="shared" si="1442"/>
        <v>0.02</v>
      </c>
      <c r="Q1600" s="48">
        <f t="shared" si="1442"/>
        <v>0</v>
      </c>
      <c r="R1600" s="45">
        <f t="shared" si="1400"/>
        <v>7182.03</v>
      </c>
      <c r="S1600" s="45">
        <f t="shared" si="1401"/>
        <v>9756.7199999999993</v>
      </c>
      <c r="T1600" s="45">
        <f t="shared" si="1402"/>
        <v>0</v>
      </c>
      <c r="U1600" s="48">
        <f t="shared" si="1442"/>
        <v>0</v>
      </c>
    </row>
    <row r="1601" spans="1:21" ht="31.5" x14ac:dyDescent="0.25">
      <c r="A1601" s="20" t="s">
        <v>400</v>
      </c>
      <c r="B1601" s="20" t="s">
        <v>421</v>
      </c>
      <c r="C1601" s="20"/>
      <c r="D1601" s="20"/>
      <c r="E1601" s="23" t="s">
        <v>737</v>
      </c>
      <c r="F1601" s="24">
        <f>F1602</f>
        <v>7182</v>
      </c>
      <c r="G1601" s="24">
        <f t="shared" si="1442"/>
        <v>9756.6999999999989</v>
      </c>
      <c r="H1601" s="24">
        <f t="shared" si="1442"/>
        <v>0</v>
      </c>
      <c r="I1601" s="24">
        <f t="shared" si="1442"/>
        <v>0</v>
      </c>
      <c r="J1601" s="24">
        <f t="shared" si="1442"/>
        <v>0</v>
      </c>
      <c r="K1601" s="24">
        <f t="shared" si="1442"/>
        <v>0</v>
      </c>
      <c r="L1601" s="42">
        <f t="shared" si="1431"/>
        <v>7182</v>
      </c>
      <c r="M1601" s="42">
        <f t="shared" si="1432"/>
        <v>9756.6999999999989</v>
      </c>
      <c r="N1601" s="42">
        <f t="shared" si="1433"/>
        <v>0</v>
      </c>
      <c r="O1601" s="48">
        <f t="shared" si="1442"/>
        <v>0.03</v>
      </c>
      <c r="P1601" s="48">
        <f t="shared" si="1442"/>
        <v>0.02</v>
      </c>
      <c r="Q1601" s="48">
        <f t="shared" si="1442"/>
        <v>0</v>
      </c>
      <c r="R1601" s="45">
        <f t="shared" ref="R1601:R1664" si="1443">L1601+O1601</f>
        <v>7182.03</v>
      </c>
      <c r="S1601" s="45">
        <f t="shared" ref="S1601:S1664" si="1444">M1601+P1601</f>
        <v>9756.7199999999993</v>
      </c>
      <c r="T1601" s="45">
        <f t="shared" ref="T1601:T1664" si="1445">N1601+Q1601</f>
        <v>0</v>
      </c>
      <c r="U1601" s="48">
        <f t="shared" si="1442"/>
        <v>0</v>
      </c>
    </row>
    <row r="1602" spans="1:21" x14ac:dyDescent="0.25">
      <c r="A1602" s="20" t="s">
        <v>400</v>
      </c>
      <c r="B1602" s="20">
        <v>320</v>
      </c>
      <c r="C1602" s="20" t="s">
        <v>72</v>
      </c>
      <c r="D1602" s="20" t="s">
        <v>57</v>
      </c>
      <c r="E1602" s="23" t="s">
        <v>782</v>
      </c>
      <c r="F1602" s="24">
        <v>7182</v>
      </c>
      <c r="G1602" s="24">
        <v>9756.6999999999989</v>
      </c>
      <c r="H1602" s="24">
        <v>0</v>
      </c>
      <c r="I1602" s="24"/>
      <c r="J1602" s="24"/>
      <c r="K1602" s="24"/>
      <c r="L1602" s="42">
        <f t="shared" si="1431"/>
        <v>7182</v>
      </c>
      <c r="M1602" s="42">
        <f t="shared" si="1432"/>
        <v>9756.6999999999989</v>
      </c>
      <c r="N1602" s="42">
        <f t="shared" si="1433"/>
        <v>0</v>
      </c>
      <c r="O1602" s="48">
        <v>0.03</v>
      </c>
      <c r="P1602" s="48">
        <v>0.02</v>
      </c>
      <c r="Q1602" s="48"/>
      <c r="R1602" s="45">
        <f t="shared" si="1443"/>
        <v>7182.03</v>
      </c>
      <c r="S1602" s="45">
        <f t="shared" si="1444"/>
        <v>9756.7199999999993</v>
      </c>
      <c r="T1602" s="45">
        <f t="shared" si="1445"/>
        <v>0</v>
      </c>
      <c r="U1602" s="48"/>
    </row>
    <row r="1603" spans="1:21" ht="78.75" x14ac:dyDescent="0.25">
      <c r="A1603" s="20" t="s">
        <v>392</v>
      </c>
      <c r="B1603" s="20"/>
      <c r="C1603" s="20"/>
      <c r="D1603" s="20"/>
      <c r="E1603" s="23" t="s">
        <v>812</v>
      </c>
      <c r="F1603" s="24">
        <f>F1604</f>
        <v>18.100000000000001</v>
      </c>
      <c r="G1603" s="24">
        <f t="shared" ref="G1603:U1605" si="1446">G1604</f>
        <v>18.3</v>
      </c>
      <c r="H1603" s="24">
        <f t="shared" si="1446"/>
        <v>18.3</v>
      </c>
      <c r="I1603" s="24">
        <f t="shared" si="1446"/>
        <v>0</v>
      </c>
      <c r="J1603" s="24">
        <f t="shared" si="1446"/>
        <v>0</v>
      </c>
      <c r="K1603" s="24">
        <f t="shared" si="1446"/>
        <v>0</v>
      </c>
      <c r="L1603" s="42">
        <f t="shared" si="1431"/>
        <v>18.100000000000001</v>
      </c>
      <c r="M1603" s="42">
        <f t="shared" si="1432"/>
        <v>18.3</v>
      </c>
      <c r="N1603" s="42">
        <f t="shared" si="1433"/>
        <v>18.3</v>
      </c>
      <c r="O1603" s="48">
        <f t="shared" si="1446"/>
        <v>-0.1</v>
      </c>
      <c r="P1603" s="48">
        <f t="shared" si="1446"/>
        <v>0</v>
      </c>
      <c r="Q1603" s="48">
        <f t="shared" si="1446"/>
        <v>0</v>
      </c>
      <c r="R1603" s="45">
        <f t="shared" si="1443"/>
        <v>18</v>
      </c>
      <c r="S1603" s="45">
        <f t="shared" si="1444"/>
        <v>18.3</v>
      </c>
      <c r="T1603" s="45">
        <f t="shared" si="1445"/>
        <v>18.3</v>
      </c>
      <c r="U1603" s="48">
        <f t="shared" si="1446"/>
        <v>0</v>
      </c>
    </row>
    <row r="1604" spans="1:21" ht="31.5" x14ac:dyDescent="0.25">
      <c r="A1604" s="20" t="s">
        <v>392</v>
      </c>
      <c r="B1604" s="20" t="s">
        <v>6</v>
      </c>
      <c r="C1604" s="20"/>
      <c r="D1604" s="20"/>
      <c r="E1604" s="23" t="s">
        <v>733</v>
      </c>
      <c r="F1604" s="24">
        <f>F1605</f>
        <v>18.100000000000001</v>
      </c>
      <c r="G1604" s="24">
        <f t="shared" si="1446"/>
        <v>18.3</v>
      </c>
      <c r="H1604" s="24">
        <f t="shared" si="1446"/>
        <v>18.3</v>
      </c>
      <c r="I1604" s="24">
        <f t="shared" si="1446"/>
        <v>0</v>
      </c>
      <c r="J1604" s="24">
        <f t="shared" si="1446"/>
        <v>0</v>
      </c>
      <c r="K1604" s="24">
        <f t="shared" si="1446"/>
        <v>0</v>
      </c>
      <c r="L1604" s="42">
        <f t="shared" si="1431"/>
        <v>18.100000000000001</v>
      </c>
      <c r="M1604" s="42">
        <f t="shared" si="1432"/>
        <v>18.3</v>
      </c>
      <c r="N1604" s="42">
        <f t="shared" si="1433"/>
        <v>18.3</v>
      </c>
      <c r="O1604" s="48">
        <f t="shared" si="1446"/>
        <v>-0.1</v>
      </c>
      <c r="P1604" s="48">
        <f t="shared" si="1446"/>
        <v>0</v>
      </c>
      <c r="Q1604" s="48">
        <f t="shared" si="1446"/>
        <v>0</v>
      </c>
      <c r="R1604" s="45">
        <f t="shared" si="1443"/>
        <v>18</v>
      </c>
      <c r="S1604" s="45">
        <f t="shared" si="1444"/>
        <v>18.3</v>
      </c>
      <c r="T1604" s="45">
        <f t="shared" si="1445"/>
        <v>18.3</v>
      </c>
      <c r="U1604" s="48">
        <f t="shared" si="1446"/>
        <v>0</v>
      </c>
    </row>
    <row r="1605" spans="1:21" ht="47.25" x14ac:dyDescent="0.25">
      <c r="A1605" s="20" t="s">
        <v>392</v>
      </c>
      <c r="B1605" s="20" t="s">
        <v>167</v>
      </c>
      <c r="C1605" s="20"/>
      <c r="D1605" s="20"/>
      <c r="E1605" s="23" t="s">
        <v>734</v>
      </c>
      <c r="F1605" s="24">
        <f>F1606</f>
        <v>18.100000000000001</v>
      </c>
      <c r="G1605" s="24">
        <f t="shared" si="1446"/>
        <v>18.3</v>
      </c>
      <c r="H1605" s="24">
        <f t="shared" si="1446"/>
        <v>18.3</v>
      </c>
      <c r="I1605" s="24">
        <f t="shared" si="1446"/>
        <v>0</v>
      </c>
      <c r="J1605" s="24">
        <f t="shared" si="1446"/>
        <v>0</v>
      </c>
      <c r="K1605" s="24">
        <f t="shared" si="1446"/>
        <v>0</v>
      </c>
      <c r="L1605" s="42">
        <f t="shared" si="1431"/>
        <v>18.100000000000001</v>
      </c>
      <c r="M1605" s="42">
        <f t="shared" si="1432"/>
        <v>18.3</v>
      </c>
      <c r="N1605" s="42">
        <f t="shared" si="1433"/>
        <v>18.3</v>
      </c>
      <c r="O1605" s="48">
        <f t="shared" si="1446"/>
        <v>-0.1</v>
      </c>
      <c r="P1605" s="48">
        <f t="shared" si="1446"/>
        <v>0</v>
      </c>
      <c r="Q1605" s="48">
        <f t="shared" si="1446"/>
        <v>0</v>
      </c>
      <c r="R1605" s="45">
        <f t="shared" si="1443"/>
        <v>18</v>
      </c>
      <c r="S1605" s="45">
        <f t="shared" si="1444"/>
        <v>18.3</v>
      </c>
      <c r="T1605" s="45">
        <f t="shared" si="1445"/>
        <v>18.3</v>
      </c>
      <c r="U1605" s="48">
        <f t="shared" si="1446"/>
        <v>0</v>
      </c>
    </row>
    <row r="1606" spans="1:21" x14ac:dyDescent="0.25">
      <c r="A1606" s="20" t="s">
        <v>392</v>
      </c>
      <c r="B1606" s="20">
        <v>240</v>
      </c>
      <c r="C1606" s="20" t="s">
        <v>10</v>
      </c>
      <c r="D1606" s="20" t="s">
        <v>11</v>
      </c>
      <c r="E1606" s="23" t="s">
        <v>757</v>
      </c>
      <c r="F1606" s="24">
        <v>18.100000000000001</v>
      </c>
      <c r="G1606" s="24">
        <v>18.3</v>
      </c>
      <c r="H1606" s="24">
        <v>18.3</v>
      </c>
      <c r="I1606" s="24"/>
      <c r="J1606" s="24"/>
      <c r="K1606" s="24"/>
      <c r="L1606" s="42">
        <f t="shared" si="1431"/>
        <v>18.100000000000001</v>
      </c>
      <c r="M1606" s="42">
        <f t="shared" si="1432"/>
        <v>18.3</v>
      </c>
      <c r="N1606" s="42">
        <f t="shared" si="1433"/>
        <v>18.3</v>
      </c>
      <c r="O1606" s="48">
        <v>-0.1</v>
      </c>
      <c r="P1606" s="48"/>
      <c r="Q1606" s="48"/>
      <c r="R1606" s="45">
        <f t="shared" si="1443"/>
        <v>18</v>
      </c>
      <c r="S1606" s="45">
        <f t="shared" si="1444"/>
        <v>18.3</v>
      </c>
      <c r="T1606" s="45">
        <f t="shared" si="1445"/>
        <v>18.3</v>
      </c>
      <c r="U1606" s="48"/>
    </row>
    <row r="1607" spans="1:21" ht="47.25" x14ac:dyDescent="0.25">
      <c r="A1607" s="20" t="s">
        <v>352</v>
      </c>
      <c r="B1607" s="20"/>
      <c r="C1607" s="20"/>
      <c r="D1607" s="20"/>
      <c r="E1607" s="23" t="s">
        <v>689</v>
      </c>
      <c r="F1607" s="24">
        <f>F1608</f>
        <v>5389.8</v>
      </c>
      <c r="G1607" s="24">
        <f t="shared" ref="G1607:U1609" si="1447">G1608</f>
        <v>5908.1</v>
      </c>
      <c r="H1607" s="24">
        <f t="shared" si="1447"/>
        <v>6517.4</v>
      </c>
      <c r="I1607" s="24">
        <f t="shared" si="1447"/>
        <v>0</v>
      </c>
      <c r="J1607" s="24">
        <f t="shared" si="1447"/>
        <v>0</v>
      </c>
      <c r="K1607" s="24">
        <f t="shared" si="1447"/>
        <v>0</v>
      </c>
      <c r="L1607" s="42">
        <f t="shared" si="1431"/>
        <v>5389.8</v>
      </c>
      <c r="M1607" s="42">
        <f t="shared" si="1432"/>
        <v>5908.1</v>
      </c>
      <c r="N1607" s="42">
        <f t="shared" si="1433"/>
        <v>6517.4</v>
      </c>
      <c r="O1607" s="48">
        <f t="shared" si="1447"/>
        <v>0</v>
      </c>
      <c r="P1607" s="48">
        <f t="shared" si="1447"/>
        <v>0</v>
      </c>
      <c r="Q1607" s="48">
        <f t="shared" si="1447"/>
        <v>0</v>
      </c>
      <c r="R1607" s="45">
        <f t="shared" si="1443"/>
        <v>5389.8</v>
      </c>
      <c r="S1607" s="45">
        <f t="shared" si="1444"/>
        <v>5908.1</v>
      </c>
      <c r="T1607" s="45">
        <f t="shared" si="1445"/>
        <v>6517.4</v>
      </c>
      <c r="U1607" s="48">
        <f t="shared" si="1447"/>
        <v>0</v>
      </c>
    </row>
    <row r="1608" spans="1:21" ht="31.5" x14ac:dyDescent="0.25">
      <c r="A1608" s="20" t="s">
        <v>352</v>
      </c>
      <c r="B1608" s="20" t="s">
        <v>84</v>
      </c>
      <c r="C1608" s="20"/>
      <c r="D1608" s="20"/>
      <c r="E1608" s="23" t="s">
        <v>735</v>
      </c>
      <c r="F1608" s="24">
        <f>F1609</f>
        <v>5389.8</v>
      </c>
      <c r="G1608" s="24">
        <f t="shared" si="1447"/>
        <v>5908.1</v>
      </c>
      <c r="H1608" s="24">
        <f t="shared" si="1447"/>
        <v>6517.4</v>
      </c>
      <c r="I1608" s="24">
        <f t="shared" si="1447"/>
        <v>0</v>
      </c>
      <c r="J1608" s="24">
        <f t="shared" si="1447"/>
        <v>0</v>
      </c>
      <c r="K1608" s="24">
        <f t="shared" si="1447"/>
        <v>0</v>
      </c>
      <c r="L1608" s="42">
        <f t="shared" si="1431"/>
        <v>5389.8</v>
      </c>
      <c r="M1608" s="42">
        <f t="shared" si="1432"/>
        <v>5908.1</v>
      </c>
      <c r="N1608" s="42">
        <f t="shared" si="1433"/>
        <v>6517.4</v>
      </c>
      <c r="O1608" s="48">
        <f t="shared" si="1447"/>
        <v>0</v>
      </c>
      <c r="P1608" s="48">
        <f t="shared" si="1447"/>
        <v>0</v>
      </c>
      <c r="Q1608" s="48">
        <f t="shared" si="1447"/>
        <v>0</v>
      </c>
      <c r="R1608" s="45">
        <f t="shared" si="1443"/>
        <v>5389.8</v>
      </c>
      <c r="S1608" s="45">
        <f t="shared" si="1444"/>
        <v>5908.1</v>
      </c>
      <c r="T1608" s="45">
        <f t="shared" si="1445"/>
        <v>6517.4</v>
      </c>
      <c r="U1608" s="48">
        <f t="shared" si="1447"/>
        <v>0</v>
      </c>
    </row>
    <row r="1609" spans="1:21" ht="31.5" x14ac:dyDescent="0.25">
      <c r="A1609" s="20" t="s">
        <v>352</v>
      </c>
      <c r="B1609" s="20" t="s">
        <v>421</v>
      </c>
      <c r="C1609" s="20"/>
      <c r="D1609" s="20"/>
      <c r="E1609" s="23" t="s">
        <v>737</v>
      </c>
      <c r="F1609" s="24">
        <f>F1610</f>
        <v>5389.8</v>
      </c>
      <c r="G1609" s="24">
        <f t="shared" si="1447"/>
        <v>5908.1</v>
      </c>
      <c r="H1609" s="24">
        <f t="shared" si="1447"/>
        <v>6517.4</v>
      </c>
      <c r="I1609" s="24">
        <f t="shared" si="1447"/>
        <v>0</v>
      </c>
      <c r="J1609" s="24">
        <f t="shared" si="1447"/>
        <v>0</v>
      </c>
      <c r="K1609" s="24">
        <f t="shared" si="1447"/>
        <v>0</v>
      </c>
      <c r="L1609" s="42">
        <f t="shared" si="1431"/>
        <v>5389.8</v>
      </c>
      <c r="M1609" s="42">
        <f t="shared" si="1432"/>
        <v>5908.1</v>
      </c>
      <c r="N1609" s="42">
        <f t="shared" si="1433"/>
        <v>6517.4</v>
      </c>
      <c r="O1609" s="48">
        <f t="shared" si="1447"/>
        <v>0</v>
      </c>
      <c r="P1609" s="48">
        <f t="shared" si="1447"/>
        <v>0</v>
      </c>
      <c r="Q1609" s="48">
        <f t="shared" si="1447"/>
        <v>0</v>
      </c>
      <c r="R1609" s="45">
        <f t="shared" si="1443"/>
        <v>5389.8</v>
      </c>
      <c r="S1609" s="45">
        <f t="shared" si="1444"/>
        <v>5908.1</v>
      </c>
      <c r="T1609" s="45">
        <f t="shared" si="1445"/>
        <v>6517.4</v>
      </c>
      <c r="U1609" s="48">
        <f t="shared" si="1447"/>
        <v>0</v>
      </c>
    </row>
    <row r="1610" spans="1:21" x14ac:dyDescent="0.25">
      <c r="A1610" s="20" t="s">
        <v>352</v>
      </c>
      <c r="B1610" s="20">
        <v>320</v>
      </c>
      <c r="C1610" s="20" t="s">
        <v>72</v>
      </c>
      <c r="D1610" s="20" t="s">
        <v>57</v>
      </c>
      <c r="E1610" s="23" t="s">
        <v>782</v>
      </c>
      <c r="F1610" s="24">
        <v>5389.8</v>
      </c>
      <c r="G1610" s="24">
        <v>5908.1</v>
      </c>
      <c r="H1610" s="24">
        <v>6517.4</v>
      </c>
      <c r="I1610" s="24"/>
      <c r="J1610" s="24"/>
      <c r="K1610" s="24"/>
      <c r="L1610" s="42">
        <f t="shared" si="1431"/>
        <v>5389.8</v>
      </c>
      <c r="M1610" s="42">
        <f t="shared" si="1432"/>
        <v>5908.1</v>
      </c>
      <c r="N1610" s="42">
        <f t="shared" si="1433"/>
        <v>6517.4</v>
      </c>
      <c r="O1610" s="48"/>
      <c r="P1610" s="48"/>
      <c r="Q1610" s="48"/>
      <c r="R1610" s="45">
        <f t="shared" si="1443"/>
        <v>5389.8</v>
      </c>
      <c r="S1610" s="45">
        <f t="shared" si="1444"/>
        <v>5908.1</v>
      </c>
      <c r="T1610" s="45">
        <f t="shared" si="1445"/>
        <v>6517.4</v>
      </c>
      <c r="U1610" s="48"/>
    </row>
    <row r="1611" spans="1:21" ht="47.25" x14ac:dyDescent="0.25">
      <c r="A1611" s="20" t="s">
        <v>387</v>
      </c>
      <c r="B1611" s="20"/>
      <c r="C1611" s="20"/>
      <c r="D1611" s="20"/>
      <c r="E1611" s="23" t="s">
        <v>690</v>
      </c>
      <c r="F1611" s="24">
        <f>F1612</f>
        <v>100</v>
      </c>
      <c r="G1611" s="24">
        <f t="shared" ref="G1611:U1613" si="1448">G1612</f>
        <v>100</v>
      </c>
      <c r="H1611" s="24">
        <f t="shared" si="1448"/>
        <v>100</v>
      </c>
      <c r="I1611" s="24">
        <f t="shared" si="1448"/>
        <v>0</v>
      </c>
      <c r="J1611" s="24">
        <f t="shared" si="1448"/>
        <v>0</v>
      </c>
      <c r="K1611" s="24">
        <f t="shared" si="1448"/>
        <v>0</v>
      </c>
      <c r="L1611" s="42">
        <f t="shared" si="1431"/>
        <v>100</v>
      </c>
      <c r="M1611" s="42">
        <f t="shared" si="1432"/>
        <v>100</v>
      </c>
      <c r="N1611" s="42">
        <f t="shared" si="1433"/>
        <v>100</v>
      </c>
      <c r="O1611" s="48">
        <f t="shared" si="1448"/>
        <v>0</v>
      </c>
      <c r="P1611" s="48">
        <f t="shared" si="1448"/>
        <v>0</v>
      </c>
      <c r="Q1611" s="48">
        <f t="shared" si="1448"/>
        <v>0</v>
      </c>
      <c r="R1611" s="45">
        <f t="shared" si="1443"/>
        <v>100</v>
      </c>
      <c r="S1611" s="45">
        <f t="shared" si="1444"/>
        <v>100</v>
      </c>
      <c r="T1611" s="45">
        <f t="shared" si="1445"/>
        <v>100</v>
      </c>
      <c r="U1611" s="48">
        <f t="shared" si="1448"/>
        <v>0</v>
      </c>
    </row>
    <row r="1612" spans="1:21" ht="31.5" x14ac:dyDescent="0.25">
      <c r="A1612" s="20" t="s">
        <v>387</v>
      </c>
      <c r="B1612" s="20" t="s">
        <v>84</v>
      </c>
      <c r="C1612" s="20"/>
      <c r="D1612" s="20"/>
      <c r="E1612" s="23" t="s">
        <v>735</v>
      </c>
      <c r="F1612" s="24">
        <f>F1613</f>
        <v>100</v>
      </c>
      <c r="G1612" s="24">
        <f t="shared" si="1448"/>
        <v>100</v>
      </c>
      <c r="H1612" s="24">
        <f t="shared" si="1448"/>
        <v>100</v>
      </c>
      <c r="I1612" s="24">
        <f t="shared" si="1448"/>
        <v>0</v>
      </c>
      <c r="J1612" s="24">
        <f t="shared" si="1448"/>
        <v>0</v>
      </c>
      <c r="K1612" s="24">
        <f t="shared" si="1448"/>
        <v>0</v>
      </c>
      <c r="L1612" s="42">
        <f t="shared" si="1431"/>
        <v>100</v>
      </c>
      <c r="M1612" s="42">
        <f t="shared" si="1432"/>
        <v>100</v>
      </c>
      <c r="N1612" s="42">
        <f t="shared" si="1433"/>
        <v>100</v>
      </c>
      <c r="O1612" s="48">
        <f t="shared" si="1448"/>
        <v>0</v>
      </c>
      <c r="P1612" s="48">
        <f t="shared" si="1448"/>
        <v>0</v>
      </c>
      <c r="Q1612" s="48">
        <f t="shared" si="1448"/>
        <v>0</v>
      </c>
      <c r="R1612" s="45">
        <f t="shared" si="1443"/>
        <v>100</v>
      </c>
      <c r="S1612" s="45">
        <f t="shared" si="1444"/>
        <v>100</v>
      </c>
      <c r="T1612" s="45">
        <f t="shared" si="1445"/>
        <v>100</v>
      </c>
      <c r="U1612" s="48">
        <f t="shared" si="1448"/>
        <v>0</v>
      </c>
    </row>
    <row r="1613" spans="1:21" ht="31.5" x14ac:dyDescent="0.25">
      <c r="A1613" s="20" t="s">
        <v>387</v>
      </c>
      <c r="B1613" s="20" t="s">
        <v>421</v>
      </c>
      <c r="C1613" s="20"/>
      <c r="D1613" s="20"/>
      <c r="E1613" s="23" t="s">
        <v>737</v>
      </c>
      <c r="F1613" s="24">
        <f>F1614</f>
        <v>100</v>
      </c>
      <c r="G1613" s="24">
        <f t="shared" si="1448"/>
        <v>100</v>
      </c>
      <c r="H1613" s="24">
        <f t="shared" si="1448"/>
        <v>100</v>
      </c>
      <c r="I1613" s="24">
        <f t="shared" si="1448"/>
        <v>0</v>
      </c>
      <c r="J1613" s="24">
        <f t="shared" si="1448"/>
        <v>0</v>
      </c>
      <c r="K1613" s="24">
        <f t="shared" si="1448"/>
        <v>0</v>
      </c>
      <c r="L1613" s="42">
        <f t="shared" si="1431"/>
        <v>100</v>
      </c>
      <c r="M1613" s="42">
        <f t="shared" si="1432"/>
        <v>100</v>
      </c>
      <c r="N1613" s="42">
        <f t="shared" si="1433"/>
        <v>100</v>
      </c>
      <c r="O1613" s="48">
        <f t="shared" si="1448"/>
        <v>0</v>
      </c>
      <c r="P1613" s="48">
        <f t="shared" si="1448"/>
        <v>0</v>
      </c>
      <c r="Q1613" s="48">
        <f t="shared" si="1448"/>
        <v>0</v>
      </c>
      <c r="R1613" s="45">
        <f t="shared" si="1443"/>
        <v>100</v>
      </c>
      <c r="S1613" s="45">
        <f t="shared" si="1444"/>
        <v>100</v>
      </c>
      <c r="T1613" s="45">
        <f t="shared" si="1445"/>
        <v>100</v>
      </c>
      <c r="U1613" s="48">
        <f t="shared" si="1448"/>
        <v>0</v>
      </c>
    </row>
    <row r="1614" spans="1:21" x14ac:dyDescent="0.25">
      <c r="A1614" s="20" t="s">
        <v>387</v>
      </c>
      <c r="B1614" s="20">
        <v>320</v>
      </c>
      <c r="C1614" s="20" t="s">
        <v>10</v>
      </c>
      <c r="D1614" s="20" t="s">
        <v>11</v>
      </c>
      <c r="E1614" s="23" t="s">
        <v>757</v>
      </c>
      <c r="F1614" s="24">
        <v>100</v>
      </c>
      <c r="G1614" s="24">
        <v>100</v>
      </c>
      <c r="H1614" s="24">
        <v>100</v>
      </c>
      <c r="I1614" s="24"/>
      <c r="J1614" s="24"/>
      <c r="K1614" s="24"/>
      <c r="L1614" s="42">
        <f t="shared" si="1431"/>
        <v>100</v>
      </c>
      <c r="M1614" s="42">
        <f t="shared" si="1432"/>
        <v>100</v>
      </c>
      <c r="N1614" s="42">
        <f t="shared" si="1433"/>
        <v>100</v>
      </c>
      <c r="O1614" s="48"/>
      <c r="P1614" s="48"/>
      <c r="Q1614" s="48"/>
      <c r="R1614" s="45">
        <f t="shared" si="1443"/>
        <v>100</v>
      </c>
      <c r="S1614" s="45">
        <f t="shared" si="1444"/>
        <v>100</v>
      </c>
      <c r="T1614" s="45">
        <f t="shared" si="1445"/>
        <v>100</v>
      </c>
      <c r="U1614" s="48"/>
    </row>
    <row r="1615" spans="1:21" ht="63" x14ac:dyDescent="0.25">
      <c r="A1615" s="20" t="s">
        <v>312</v>
      </c>
      <c r="B1615" s="20"/>
      <c r="C1615" s="20"/>
      <c r="D1615" s="20"/>
      <c r="E1615" s="23" t="s">
        <v>691</v>
      </c>
      <c r="F1615" s="24">
        <f>F1616+F1619</f>
        <v>46622.2</v>
      </c>
      <c r="G1615" s="24">
        <f t="shared" ref="G1615:K1615" si="1449">G1616+G1619</f>
        <v>47380.299999999996</v>
      </c>
      <c r="H1615" s="24">
        <f t="shared" si="1449"/>
        <v>48138.5</v>
      </c>
      <c r="I1615" s="24">
        <f t="shared" si="1449"/>
        <v>0</v>
      </c>
      <c r="J1615" s="24">
        <f t="shared" si="1449"/>
        <v>0</v>
      </c>
      <c r="K1615" s="24">
        <f t="shared" si="1449"/>
        <v>0</v>
      </c>
      <c r="L1615" s="42">
        <f t="shared" si="1431"/>
        <v>46622.2</v>
      </c>
      <c r="M1615" s="42">
        <f t="shared" si="1432"/>
        <v>47380.299999999996</v>
      </c>
      <c r="N1615" s="42">
        <f t="shared" si="1433"/>
        <v>48138.5</v>
      </c>
      <c r="O1615" s="48">
        <f t="shared" ref="O1615:P1615" si="1450">O1616+O1619</f>
        <v>0</v>
      </c>
      <c r="P1615" s="48">
        <f t="shared" si="1450"/>
        <v>0</v>
      </c>
      <c r="Q1615" s="48">
        <f t="shared" ref="Q1615" si="1451">Q1616+Q1619</f>
        <v>0</v>
      </c>
      <c r="R1615" s="45">
        <f t="shared" si="1443"/>
        <v>46622.2</v>
      </c>
      <c r="S1615" s="45">
        <f t="shared" si="1444"/>
        <v>47380.299999999996</v>
      </c>
      <c r="T1615" s="45">
        <f t="shared" si="1445"/>
        <v>48138.5</v>
      </c>
      <c r="U1615" s="48">
        <f t="shared" ref="U1615" si="1452">U1616+U1619</f>
        <v>0</v>
      </c>
    </row>
    <row r="1616" spans="1:21" ht="31.5" x14ac:dyDescent="0.25">
      <c r="A1616" s="20" t="s">
        <v>312</v>
      </c>
      <c r="B1616" s="20" t="s">
        <v>6</v>
      </c>
      <c r="C1616" s="20"/>
      <c r="D1616" s="20"/>
      <c r="E1616" s="23" t="s">
        <v>733</v>
      </c>
      <c r="F1616" s="24">
        <f>F1617</f>
        <v>232</v>
      </c>
      <c r="G1616" s="24">
        <f t="shared" ref="G1616:U1617" si="1453">G1617</f>
        <v>235.7</v>
      </c>
      <c r="H1616" s="24">
        <f t="shared" si="1453"/>
        <v>239.5</v>
      </c>
      <c r="I1616" s="24">
        <f t="shared" si="1453"/>
        <v>0</v>
      </c>
      <c r="J1616" s="24">
        <f t="shared" si="1453"/>
        <v>0</v>
      </c>
      <c r="K1616" s="24">
        <f t="shared" si="1453"/>
        <v>0</v>
      </c>
      <c r="L1616" s="42">
        <f t="shared" si="1431"/>
        <v>232</v>
      </c>
      <c r="M1616" s="42">
        <f t="shared" si="1432"/>
        <v>235.7</v>
      </c>
      <c r="N1616" s="42">
        <f t="shared" si="1433"/>
        <v>239.5</v>
      </c>
      <c r="O1616" s="48">
        <f t="shared" si="1453"/>
        <v>0</v>
      </c>
      <c r="P1616" s="48">
        <f t="shared" si="1453"/>
        <v>0</v>
      </c>
      <c r="Q1616" s="48">
        <f t="shared" si="1453"/>
        <v>0</v>
      </c>
      <c r="R1616" s="45">
        <f t="shared" si="1443"/>
        <v>232</v>
      </c>
      <c r="S1616" s="45">
        <f t="shared" si="1444"/>
        <v>235.7</v>
      </c>
      <c r="T1616" s="45">
        <f t="shared" si="1445"/>
        <v>239.5</v>
      </c>
      <c r="U1616" s="48">
        <f t="shared" si="1453"/>
        <v>0</v>
      </c>
    </row>
    <row r="1617" spans="1:22" ht="47.25" x14ac:dyDescent="0.25">
      <c r="A1617" s="20" t="s">
        <v>312</v>
      </c>
      <c r="B1617" s="20" t="s">
        <v>167</v>
      </c>
      <c r="C1617" s="20"/>
      <c r="D1617" s="20"/>
      <c r="E1617" s="23" t="s">
        <v>734</v>
      </c>
      <c r="F1617" s="24">
        <f>F1618</f>
        <v>232</v>
      </c>
      <c r="G1617" s="24">
        <f t="shared" si="1453"/>
        <v>235.7</v>
      </c>
      <c r="H1617" s="24">
        <f t="shared" si="1453"/>
        <v>239.5</v>
      </c>
      <c r="I1617" s="24">
        <f t="shared" si="1453"/>
        <v>0</v>
      </c>
      <c r="J1617" s="24">
        <f t="shared" si="1453"/>
        <v>0</v>
      </c>
      <c r="K1617" s="24">
        <f t="shared" si="1453"/>
        <v>0</v>
      </c>
      <c r="L1617" s="42">
        <f t="shared" si="1431"/>
        <v>232</v>
      </c>
      <c r="M1617" s="42">
        <f t="shared" si="1432"/>
        <v>235.7</v>
      </c>
      <c r="N1617" s="42">
        <f t="shared" si="1433"/>
        <v>239.5</v>
      </c>
      <c r="O1617" s="48">
        <f t="shared" si="1453"/>
        <v>0</v>
      </c>
      <c r="P1617" s="48">
        <f t="shared" si="1453"/>
        <v>0</v>
      </c>
      <c r="Q1617" s="48">
        <f t="shared" si="1453"/>
        <v>0</v>
      </c>
      <c r="R1617" s="45">
        <f t="shared" si="1443"/>
        <v>232</v>
      </c>
      <c r="S1617" s="45">
        <f t="shared" si="1444"/>
        <v>235.7</v>
      </c>
      <c r="T1617" s="45">
        <f t="shared" si="1445"/>
        <v>239.5</v>
      </c>
      <c r="U1617" s="48">
        <f t="shared" si="1453"/>
        <v>0</v>
      </c>
    </row>
    <row r="1618" spans="1:22" x14ac:dyDescent="0.25">
      <c r="A1618" s="20" t="s">
        <v>312</v>
      </c>
      <c r="B1618" s="20">
        <v>240</v>
      </c>
      <c r="C1618" s="20" t="s">
        <v>72</v>
      </c>
      <c r="D1618" s="20" t="s">
        <v>10</v>
      </c>
      <c r="E1618" s="23" t="s">
        <v>781</v>
      </c>
      <c r="F1618" s="24">
        <v>232</v>
      </c>
      <c r="G1618" s="24">
        <v>235.7</v>
      </c>
      <c r="H1618" s="24">
        <v>239.5</v>
      </c>
      <c r="I1618" s="24"/>
      <c r="J1618" s="24"/>
      <c r="K1618" s="24"/>
      <c r="L1618" s="42">
        <f t="shared" si="1431"/>
        <v>232</v>
      </c>
      <c r="M1618" s="42">
        <f t="shared" si="1432"/>
        <v>235.7</v>
      </c>
      <c r="N1618" s="42">
        <f t="shared" si="1433"/>
        <v>239.5</v>
      </c>
      <c r="O1618" s="48"/>
      <c r="P1618" s="48"/>
      <c r="Q1618" s="48"/>
      <c r="R1618" s="45">
        <f t="shared" si="1443"/>
        <v>232</v>
      </c>
      <c r="S1618" s="45">
        <f t="shared" si="1444"/>
        <v>235.7</v>
      </c>
      <c r="T1618" s="45">
        <f t="shared" si="1445"/>
        <v>239.5</v>
      </c>
      <c r="U1618" s="48"/>
    </row>
    <row r="1619" spans="1:22" ht="31.5" x14ac:dyDescent="0.25">
      <c r="A1619" s="20" t="s">
        <v>312</v>
      </c>
      <c r="B1619" s="20" t="s">
        <v>84</v>
      </c>
      <c r="C1619" s="20"/>
      <c r="D1619" s="20"/>
      <c r="E1619" s="23" t="s">
        <v>735</v>
      </c>
      <c r="F1619" s="24">
        <f>F1620+F1622</f>
        <v>46390.2</v>
      </c>
      <c r="G1619" s="24">
        <f t="shared" ref="G1619:K1619" si="1454">G1620+G1622</f>
        <v>47144.6</v>
      </c>
      <c r="H1619" s="24">
        <f t="shared" si="1454"/>
        <v>47899</v>
      </c>
      <c r="I1619" s="24">
        <f t="shared" si="1454"/>
        <v>0</v>
      </c>
      <c r="J1619" s="24">
        <f t="shared" si="1454"/>
        <v>0</v>
      </c>
      <c r="K1619" s="24">
        <f t="shared" si="1454"/>
        <v>0</v>
      </c>
      <c r="L1619" s="42">
        <f t="shared" si="1431"/>
        <v>46390.2</v>
      </c>
      <c r="M1619" s="42">
        <f t="shared" si="1432"/>
        <v>47144.6</v>
      </c>
      <c r="N1619" s="42">
        <f t="shared" si="1433"/>
        <v>47899</v>
      </c>
      <c r="O1619" s="48">
        <f t="shared" ref="O1619:P1619" si="1455">O1620+O1622</f>
        <v>0</v>
      </c>
      <c r="P1619" s="48">
        <f t="shared" si="1455"/>
        <v>0</v>
      </c>
      <c r="Q1619" s="48">
        <f t="shared" ref="Q1619" si="1456">Q1620+Q1622</f>
        <v>0</v>
      </c>
      <c r="R1619" s="45">
        <f t="shared" si="1443"/>
        <v>46390.2</v>
      </c>
      <c r="S1619" s="45">
        <f t="shared" si="1444"/>
        <v>47144.6</v>
      </c>
      <c r="T1619" s="45">
        <f t="shared" si="1445"/>
        <v>47899</v>
      </c>
      <c r="U1619" s="48">
        <f t="shared" ref="U1619" si="1457">U1620+U1622</f>
        <v>0</v>
      </c>
    </row>
    <row r="1620" spans="1:22" ht="31.5" hidden="1" x14ac:dyDescent="0.25">
      <c r="A1620" s="20" t="s">
        <v>312</v>
      </c>
      <c r="B1620" s="20" t="s">
        <v>423</v>
      </c>
      <c r="C1620" s="20"/>
      <c r="D1620" s="20"/>
      <c r="E1620" s="23" t="s">
        <v>736</v>
      </c>
      <c r="F1620" s="24">
        <f>F1621</f>
        <v>46390.2</v>
      </c>
      <c r="G1620" s="24">
        <f t="shared" ref="G1620:U1620" si="1458">G1621</f>
        <v>47144.6</v>
      </c>
      <c r="H1620" s="24">
        <f t="shared" si="1458"/>
        <v>47899</v>
      </c>
      <c r="I1620" s="24">
        <f t="shared" si="1458"/>
        <v>-46390.2</v>
      </c>
      <c r="J1620" s="24">
        <f t="shared" si="1458"/>
        <v>-47144.6</v>
      </c>
      <c r="K1620" s="24">
        <f t="shared" si="1458"/>
        <v>-47899</v>
      </c>
      <c r="L1620" s="42">
        <f t="shared" si="1431"/>
        <v>0</v>
      </c>
      <c r="M1620" s="42">
        <f t="shared" si="1432"/>
        <v>0</v>
      </c>
      <c r="N1620" s="42">
        <f t="shared" si="1433"/>
        <v>0</v>
      </c>
      <c r="O1620" s="48">
        <f t="shared" si="1458"/>
        <v>0</v>
      </c>
      <c r="P1620" s="48">
        <f t="shared" si="1458"/>
        <v>0</v>
      </c>
      <c r="Q1620" s="48">
        <f t="shared" si="1458"/>
        <v>0</v>
      </c>
      <c r="R1620" s="45">
        <f t="shared" si="1443"/>
        <v>0</v>
      </c>
      <c r="S1620" s="45">
        <f t="shared" si="1444"/>
        <v>0</v>
      </c>
      <c r="T1620" s="45">
        <f t="shared" si="1445"/>
        <v>0</v>
      </c>
      <c r="U1620" s="48">
        <f t="shared" si="1458"/>
        <v>0</v>
      </c>
      <c r="V1620" s="5">
        <v>0</v>
      </c>
    </row>
    <row r="1621" spans="1:22" hidden="1" x14ac:dyDescent="0.25">
      <c r="A1621" s="20" t="s">
        <v>312</v>
      </c>
      <c r="B1621" s="20">
        <v>310</v>
      </c>
      <c r="C1621" s="20" t="s">
        <v>72</v>
      </c>
      <c r="D1621" s="20" t="s">
        <v>10</v>
      </c>
      <c r="E1621" s="23" t="s">
        <v>781</v>
      </c>
      <c r="F1621" s="24">
        <v>46390.2</v>
      </c>
      <c r="G1621" s="24">
        <v>47144.6</v>
      </c>
      <c r="H1621" s="24">
        <v>47899</v>
      </c>
      <c r="I1621" s="24">
        <v>-46390.2</v>
      </c>
      <c r="J1621" s="24">
        <v>-47144.6</v>
      </c>
      <c r="K1621" s="24">
        <v>-47899</v>
      </c>
      <c r="L1621" s="42">
        <f t="shared" si="1431"/>
        <v>0</v>
      </c>
      <c r="M1621" s="42">
        <f t="shared" si="1432"/>
        <v>0</v>
      </c>
      <c r="N1621" s="42">
        <f t="shared" si="1433"/>
        <v>0</v>
      </c>
      <c r="O1621" s="48"/>
      <c r="P1621" s="48"/>
      <c r="Q1621" s="48"/>
      <c r="R1621" s="45">
        <f t="shared" si="1443"/>
        <v>0</v>
      </c>
      <c r="S1621" s="45">
        <f t="shared" si="1444"/>
        <v>0</v>
      </c>
      <c r="T1621" s="45">
        <f t="shared" si="1445"/>
        <v>0</v>
      </c>
      <c r="U1621" s="48"/>
      <c r="V1621" s="5">
        <v>0</v>
      </c>
    </row>
    <row r="1622" spans="1:22" ht="31.5" x14ac:dyDescent="0.25">
      <c r="A1622" s="20" t="s">
        <v>312</v>
      </c>
      <c r="B1622" s="20" t="s">
        <v>421</v>
      </c>
      <c r="C1622" s="20"/>
      <c r="D1622" s="20"/>
      <c r="E1622" s="23" t="s">
        <v>737</v>
      </c>
      <c r="F1622" s="24">
        <f>F1623</f>
        <v>0</v>
      </c>
      <c r="G1622" s="24">
        <f t="shared" ref="G1622:K1622" si="1459">G1623</f>
        <v>0</v>
      </c>
      <c r="H1622" s="24">
        <f t="shared" si="1459"/>
        <v>0</v>
      </c>
      <c r="I1622" s="24">
        <f t="shared" si="1459"/>
        <v>46390.2</v>
      </c>
      <c r="J1622" s="24">
        <f t="shared" si="1459"/>
        <v>47144.6</v>
      </c>
      <c r="K1622" s="24">
        <f t="shared" si="1459"/>
        <v>47899</v>
      </c>
      <c r="L1622" s="42">
        <f t="shared" ref="L1622:L1623" si="1460">F1622+I1622</f>
        <v>46390.2</v>
      </c>
      <c r="M1622" s="42">
        <f t="shared" ref="M1622:M1623" si="1461">G1622+J1622</f>
        <v>47144.6</v>
      </c>
      <c r="N1622" s="42">
        <f t="shared" ref="N1622:N1623" si="1462">H1622+K1622</f>
        <v>47899</v>
      </c>
      <c r="O1622" s="48">
        <f t="shared" ref="O1622:Q1622" si="1463">O1623</f>
        <v>0</v>
      </c>
      <c r="P1622" s="48">
        <f t="shared" si="1463"/>
        <v>0</v>
      </c>
      <c r="Q1622" s="48">
        <f t="shared" si="1463"/>
        <v>0</v>
      </c>
      <c r="R1622" s="45">
        <f t="shared" si="1443"/>
        <v>46390.2</v>
      </c>
      <c r="S1622" s="45">
        <f t="shared" si="1444"/>
        <v>47144.6</v>
      </c>
      <c r="T1622" s="45">
        <f t="shared" si="1445"/>
        <v>47899</v>
      </c>
      <c r="U1622" s="48">
        <f t="shared" ref="U1622" si="1464">U1623</f>
        <v>0</v>
      </c>
    </row>
    <row r="1623" spans="1:22" x14ac:dyDescent="0.25">
      <c r="A1623" s="20" t="s">
        <v>312</v>
      </c>
      <c r="B1623" s="20" t="s">
        <v>421</v>
      </c>
      <c r="C1623" s="20" t="s">
        <v>72</v>
      </c>
      <c r="D1623" s="20" t="s">
        <v>10</v>
      </c>
      <c r="E1623" s="23" t="s">
        <v>781</v>
      </c>
      <c r="F1623" s="24">
        <v>0</v>
      </c>
      <c r="G1623" s="24">
        <v>0</v>
      </c>
      <c r="H1623" s="24">
        <v>0</v>
      </c>
      <c r="I1623" s="24">
        <v>46390.2</v>
      </c>
      <c r="J1623" s="24">
        <v>47144.6</v>
      </c>
      <c r="K1623" s="24">
        <v>47899</v>
      </c>
      <c r="L1623" s="42">
        <f t="shared" si="1460"/>
        <v>46390.2</v>
      </c>
      <c r="M1623" s="42">
        <f t="shared" si="1461"/>
        <v>47144.6</v>
      </c>
      <c r="N1623" s="42">
        <f t="shared" si="1462"/>
        <v>47899</v>
      </c>
      <c r="O1623" s="48"/>
      <c r="P1623" s="48"/>
      <c r="Q1623" s="48"/>
      <c r="R1623" s="45">
        <f t="shared" si="1443"/>
        <v>46390.2</v>
      </c>
      <c r="S1623" s="45">
        <f t="shared" si="1444"/>
        <v>47144.6</v>
      </c>
      <c r="T1623" s="45">
        <f t="shared" si="1445"/>
        <v>47899</v>
      </c>
      <c r="U1623" s="48"/>
    </row>
    <row r="1624" spans="1:22" s="8" customFormat="1" ht="31.5" x14ac:dyDescent="0.25">
      <c r="A1624" s="1" t="s">
        <v>218</v>
      </c>
      <c r="B1624" s="1"/>
      <c r="C1624" s="1"/>
      <c r="D1624" s="1"/>
      <c r="E1624" s="2" t="s">
        <v>692</v>
      </c>
      <c r="F1624" s="3">
        <f>F1625+F1630+F1639</f>
        <v>114389.20000000001</v>
      </c>
      <c r="G1624" s="3">
        <f t="shared" ref="G1624:K1624" si="1465">G1625+G1630+G1639</f>
        <v>114989.20000000001</v>
      </c>
      <c r="H1624" s="3">
        <f t="shared" si="1465"/>
        <v>114989.20000000001</v>
      </c>
      <c r="I1624" s="3">
        <f t="shared" si="1465"/>
        <v>-32.700000000000003</v>
      </c>
      <c r="J1624" s="3">
        <f t="shared" si="1465"/>
        <v>-32.700000000000003</v>
      </c>
      <c r="K1624" s="3">
        <f t="shared" si="1465"/>
        <v>-32.700000000000003</v>
      </c>
      <c r="L1624" s="42">
        <f t="shared" si="1431"/>
        <v>114356.50000000001</v>
      </c>
      <c r="M1624" s="42">
        <f t="shared" si="1432"/>
        <v>114956.50000000001</v>
      </c>
      <c r="N1624" s="42">
        <f t="shared" si="1433"/>
        <v>114956.50000000001</v>
      </c>
      <c r="O1624" s="50">
        <f t="shared" ref="O1624:P1624" si="1466">O1625+O1630+O1639</f>
        <v>735</v>
      </c>
      <c r="P1624" s="50">
        <f t="shared" si="1466"/>
        <v>0</v>
      </c>
      <c r="Q1624" s="50">
        <f t="shared" ref="Q1624" si="1467">Q1625+Q1630+Q1639</f>
        <v>0</v>
      </c>
      <c r="R1624" s="53">
        <f t="shared" si="1443"/>
        <v>115091.50000000001</v>
      </c>
      <c r="S1624" s="45">
        <f t="shared" si="1444"/>
        <v>114956.50000000001</v>
      </c>
      <c r="T1624" s="45">
        <f t="shared" si="1445"/>
        <v>114956.50000000001</v>
      </c>
      <c r="U1624" s="50">
        <f t="shared" ref="U1624" si="1468">U1625+U1630+U1639</f>
        <v>0</v>
      </c>
    </row>
    <row r="1625" spans="1:22" s="28" customFormat="1" x14ac:dyDescent="0.25">
      <c r="A1625" s="25" t="s">
        <v>388</v>
      </c>
      <c r="B1625" s="25"/>
      <c r="C1625" s="25"/>
      <c r="D1625" s="25"/>
      <c r="E1625" s="26" t="s">
        <v>693</v>
      </c>
      <c r="F1625" s="27">
        <f>F1626</f>
        <v>3656.8999999999996</v>
      </c>
      <c r="G1625" s="27">
        <f t="shared" ref="G1625:U1628" si="1469">G1626</f>
        <v>3656.8999999999996</v>
      </c>
      <c r="H1625" s="27">
        <f t="shared" si="1469"/>
        <v>3656.8999999999996</v>
      </c>
      <c r="I1625" s="27">
        <f t="shared" si="1469"/>
        <v>0.4</v>
      </c>
      <c r="J1625" s="27">
        <f t="shared" si="1469"/>
        <v>0.4</v>
      </c>
      <c r="K1625" s="27">
        <f t="shared" si="1469"/>
        <v>0.4</v>
      </c>
      <c r="L1625" s="42">
        <f t="shared" si="1431"/>
        <v>3657.2999999999997</v>
      </c>
      <c r="M1625" s="42">
        <f t="shared" si="1432"/>
        <v>3657.2999999999997</v>
      </c>
      <c r="N1625" s="42">
        <f t="shared" si="1433"/>
        <v>3657.2999999999997</v>
      </c>
      <c r="O1625" s="49">
        <f t="shared" si="1469"/>
        <v>0</v>
      </c>
      <c r="P1625" s="49">
        <f t="shared" si="1469"/>
        <v>0</v>
      </c>
      <c r="Q1625" s="49">
        <f t="shared" si="1469"/>
        <v>0</v>
      </c>
      <c r="R1625" s="55">
        <f t="shared" si="1443"/>
        <v>3657.2999999999997</v>
      </c>
      <c r="S1625" s="45">
        <f t="shared" si="1444"/>
        <v>3657.2999999999997</v>
      </c>
      <c r="T1625" s="45">
        <f t="shared" si="1445"/>
        <v>3657.2999999999997</v>
      </c>
      <c r="U1625" s="49">
        <f t="shared" si="1469"/>
        <v>0</v>
      </c>
    </row>
    <row r="1626" spans="1:22" ht="47.25" x14ac:dyDescent="0.25">
      <c r="A1626" s="20" t="s">
        <v>381</v>
      </c>
      <c r="B1626" s="20"/>
      <c r="C1626" s="20"/>
      <c r="D1626" s="20"/>
      <c r="E1626" s="23" t="s">
        <v>694</v>
      </c>
      <c r="F1626" s="24">
        <f>F1627</f>
        <v>3656.8999999999996</v>
      </c>
      <c r="G1626" s="24">
        <f t="shared" si="1469"/>
        <v>3656.8999999999996</v>
      </c>
      <c r="H1626" s="24">
        <f t="shared" si="1469"/>
        <v>3656.8999999999996</v>
      </c>
      <c r="I1626" s="24">
        <f t="shared" si="1469"/>
        <v>0.4</v>
      </c>
      <c r="J1626" s="24">
        <f t="shared" si="1469"/>
        <v>0.4</v>
      </c>
      <c r="K1626" s="24">
        <f t="shared" si="1469"/>
        <v>0.4</v>
      </c>
      <c r="L1626" s="42">
        <f t="shared" si="1431"/>
        <v>3657.2999999999997</v>
      </c>
      <c r="M1626" s="42">
        <f t="shared" si="1432"/>
        <v>3657.2999999999997</v>
      </c>
      <c r="N1626" s="42">
        <f t="shared" si="1433"/>
        <v>3657.2999999999997</v>
      </c>
      <c r="O1626" s="48">
        <f t="shared" si="1469"/>
        <v>0</v>
      </c>
      <c r="P1626" s="48">
        <f t="shared" si="1469"/>
        <v>0</v>
      </c>
      <c r="Q1626" s="48">
        <f t="shared" si="1469"/>
        <v>0</v>
      </c>
      <c r="R1626" s="45">
        <f t="shared" si="1443"/>
        <v>3657.2999999999997</v>
      </c>
      <c r="S1626" s="45">
        <f t="shared" si="1444"/>
        <v>3657.2999999999997</v>
      </c>
      <c r="T1626" s="45">
        <f t="shared" si="1445"/>
        <v>3657.2999999999997</v>
      </c>
      <c r="U1626" s="48">
        <f t="shared" si="1469"/>
        <v>0</v>
      </c>
    </row>
    <row r="1627" spans="1:22" ht="94.5" x14ac:dyDescent="0.25">
      <c r="A1627" s="20" t="s">
        <v>381</v>
      </c>
      <c r="B1627" s="20" t="s">
        <v>13</v>
      </c>
      <c r="C1627" s="20"/>
      <c r="D1627" s="20"/>
      <c r="E1627" s="23" t="s">
        <v>730</v>
      </c>
      <c r="F1627" s="24">
        <f>F1628</f>
        <v>3656.8999999999996</v>
      </c>
      <c r="G1627" s="24">
        <f t="shared" si="1469"/>
        <v>3656.8999999999996</v>
      </c>
      <c r="H1627" s="24">
        <f t="shared" si="1469"/>
        <v>3656.8999999999996</v>
      </c>
      <c r="I1627" s="24">
        <f t="shared" si="1469"/>
        <v>0.4</v>
      </c>
      <c r="J1627" s="24">
        <f t="shared" si="1469"/>
        <v>0.4</v>
      </c>
      <c r="K1627" s="24">
        <f t="shared" si="1469"/>
        <v>0.4</v>
      </c>
      <c r="L1627" s="42">
        <f t="shared" si="1431"/>
        <v>3657.2999999999997</v>
      </c>
      <c r="M1627" s="42">
        <f t="shared" si="1432"/>
        <v>3657.2999999999997</v>
      </c>
      <c r="N1627" s="42">
        <f t="shared" si="1433"/>
        <v>3657.2999999999997</v>
      </c>
      <c r="O1627" s="48">
        <f t="shared" si="1469"/>
        <v>0</v>
      </c>
      <c r="P1627" s="48">
        <f t="shared" si="1469"/>
        <v>0</v>
      </c>
      <c r="Q1627" s="48">
        <f t="shared" si="1469"/>
        <v>0</v>
      </c>
      <c r="R1627" s="45">
        <f t="shared" si="1443"/>
        <v>3657.2999999999997</v>
      </c>
      <c r="S1627" s="45">
        <f t="shared" si="1444"/>
        <v>3657.2999999999997</v>
      </c>
      <c r="T1627" s="45">
        <f t="shared" si="1445"/>
        <v>3657.2999999999997</v>
      </c>
      <c r="U1627" s="48">
        <f t="shared" si="1469"/>
        <v>0</v>
      </c>
    </row>
    <row r="1628" spans="1:22" ht="31.5" x14ac:dyDescent="0.25">
      <c r="A1628" s="20" t="s">
        <v>381</v>
      </c>
      <c r="B1628" s="20" t="s">
        <v>217</v>
      </c>
      <c r="C1628" s="20"/>
      <c r="D1628" s="20"/>
      <c r="E1628" s="23" t="s">
        <v>732</v>
      </c>
      <c r="F1628" s="24">
        <f>F1629</f>
        <v>3656.8999999999996</v>
      </c>
      <c r="G1628" s="24">
        <f t="shared" si="1469"/>
        <v>3656.8999999999996</v>
      </c>
      <c r="H1628" s="24">
        <f t="shared" si="1469"/>
        <v>3656.8999999999996</v>
      </c>
      <c r="I1628" s="24">
        <f t="shared" si="1469"/>
        <v>0.4</v>
      </c>
      <c r="J1628" s="24">
        <f t="shared" si="1469"/>
        <v>0.4</v>
      </c>
      <c r="K1628" s="24">
        <f t="shared" si="1469"/>
        <v>0.4</v>
      </c>
      <c r="L1628" s="42">
        <f t="shared" si="1431"/>
        <v>3657.2999999999997</v>
      </c>
      <c r="M1628" s="42">
        <f t="shared" si="1432"/>
        <v>3657.2999999999997</v>
      </c>
      <c r="N1628" s="42">
        <f t="shared" si="1433"/>
        <v>3657.2999999999997</v>
      </c>
      <c r="O1628" s="48">
        <f t="shared" si="1469"/>
        <v>0</v>
      </c>
      <c r="P1628" s="48">
        <f t="shared" si="1469"/>
        <v>0</v>
      </c>
      <c r="Q1628" s="48">
        <f t="shared" si="1469"/>
        <v>0</v>
      </c>
      <c r="R1628" s="45">
        <f t="shared" si="1443"/>
        <v>3657.2999999999997</v>
      </c>
      <c r="S1628" s="45">
        <f t="shared" si="1444"/>
        <v>3657.2999999999997</v>
      </c>
      <c r="T1628" s="45">
        <f t="shared" si="1445"/>
        <v>3657.2999999999997</v>
      </c>
      <c r="U1628" s="48">
        <f t="shared" si="1469"/>
        <v>0</v>
      </c>
    </row>
    <row r="1629" spans="1:22" ht="47.25" x14ac:dyDescent="0.25">
      <c r="A1629" s="20" t="s">
        <v>381</v>
      </c>
      <c r="B1629" s="20">
        <v>120</v>
      </c>
      <c r="C1629" s="20" t="s">
        <v>10</v>
      </c>
      <c r="D1629" s="20" t="s">
        <v>73</v>
      </c>
      <c r="E1629" s="23" t="s">
        <v>751</v>
      </c>
      <c r="F1629" s="24">
        <v>3656.8999999999996</v>
      </c>
      <c r="G1629" s="24">
        <v>3656.8999999999996</v>
      </c>
      <c r="H1629" s="24">
        <v>3656.8999999999996</v>
      </c>
      <c r="I1629" s="24">
        <v>0.4</v>
      </c>
      <c r="J1629" s="24">
        <v>0.4</v>
      </c>
      <c r="K1629" s="24">
        <v>0.4</v>
      </c>
      <c r="L1629" s="42">
        <f t="shared" si="1431"/>
        <v>3657.2999999999997</v>
      </c>
      <c r="M1629" s="42">
        <f t="shared" si="1432"/>
        <v>3657.2999999999997</v>
      </c>
      <c r="N1629" s="42">
        <f t="shared" si="1433"/>
        <v>3657.2999999999997</v>
      </c>
      <c r="O1629" s="48"/>
      <c r="P1629" s="48"/>
      <c r="Q1629" s="48"/>
      <c r="R1629" s="45">
        <f t="shared" si="1443"/>
        <v>3657.2999999999997</v>
      </c>
      <c r="S1629" s="45">
        <f t="shared" si="1444"/>
        <v>3657.2999999999997</v>
      </c>
      <c r="T1629" s="45">
        <f t="shared" si="1445"/>
        <v>3657.2999999999997</v>
      </c>
      <c r="U1629" s="48"/>
    </row>
    <row r="1630" spans="1:22" s="28" customFormat="1" ht="31.5" x14ac:dyDescent="0.25">
      <c r="A1630" s="25" t="s">
        <v>389</v>
      </c>
      <c r="B1630" s="25"/>
      <c r="C1630" s="25"/>
      <c r="D1630" s="25"/>
      <c r="E1630" s="26" t="s">
        <v>695</v>
      </c>
      <c r="F1630" s="27">
        <f>F1631+F1635</f>
        <v>25513.200000000001</v>
      </c>
      <c r="G1630" s="27">
        <f t="shared" ref="G1630:K1630" si="1470">G1631+G1635</f>
        <v>25513.200000000001</v>
      </c>
      <c r="H1630" s="27">
        <f t="shared" si="1470"/>
        <v>25513.200000000001</v>
      </c>
      <c r="I1630" s="27">
        <f t="shared" si="1470"/>
        <v>-33.1</v>
      </c>
      <c r="J1630" s="27">
        <f t="shared" si="1470"/>
        <v>-33.1</v>
      </c>
      <c r="K1630" s="27">
        <f t="shared" si="1470"/>
        <v>-33.1</v>
      </c>
      <c r="L1630" s="42">
        <f t="shared" si="1431"/>
        <v>25480.100000000002</v>
      </c>
      <c r="M1630" s="42">
        <f t="shared" si="1432"/>
        <v>25480.100000000002</v>
      </c>
      <c r="N1630" s="42">
        <f t="shared" si="1433"/>
        <v>25480.100000000002</v>
      </c>
      <c r="O1630" s="49">
        <f t="shared" ref="O1630:P1630" si="1471">O1631+O1635</f>
        <v>0</v>
      </c>
      <c r="P1630" s="49">
        <f t="shared" si="1471"/>
        <v>0</v>
      </c>
      <c r="Q1630" s="49">
        <f t="shared" ref="Q1630" si="1472">Q1631+Q1635</f>
        <v>0</v>
      </c>
      <c r="R1630" s="55">
        <f t="shared" si="1443"/>
        <v>25480.100000000002</v>
      </c>
      <c r="S1630" s="45">
        <f t="shared" si="1444"/>
        <v>25480.100000000002</v>
      </c>
      <c r="T1630" s="45">
        <f t="shared" si="1445"/>
        <v>25480.100000000002</v>
      </c>
      <c r="U1630" s="49">
        <f t="shared" ref="U1630" si="1473">U1631+U1635</f>
        <v>0</v>
      </c>
    </row>
    <row r="1631" spans="1:22" ht="63" x14ac:dyDescent="0.25">
      <c r="A1631" s="20" t="s">
        <v>382</v>
      </c>
      <c r="B1631" s="20"/>
      <c r="C1631" s="20"/>
      <c r="D1631" s="20"/>
      <c r="E1631" s="23" t="s">
        <v>696</v>
      </c>
      <c r="F1631" s="24">
        <f>F1632</f>
        <v>22316.7</v>
      </c>
      <c r="G1631" s="24">
        <f t="shared" ref="G1631:U1633" si="1474">G1632</f>
        <v>22316.7</v>
      </c>
      <c r="H1631" s="24">
        <f t="shared" si="1474"/>
        <v>22316.7</v>
      </c>
      <c r="I1631" s="24">
        <f t="shared" si="1474"/>
        <v>-33.1</v>
      </c>
      <c r="J1631" s="24">
        <f t="shared" si="1474"/>
        <v>-33.1</v>
      </c>
      <c r="K1631" s="24">
        <f t="shared" si="1474"/>
        <v>-33.1</v>
      </c>
      <c r="L1631" s="42">
        <f t="shared" si="1431"/>
        <v>22283.600000000002</v>
      </c>
      <c r="M1631" s="42">
        <f t="shared" si="1432"/>
        <v>22283.600000000002</v>
      </c>
      <c r="N1631" s="42">
        <f t="shared" si="1433"/>
        <v>22283.600000000002</v>
      </c>
      <c r="O1631" s="48">
        <f t="shared" si="1474"/>
        <v>0</v>
      </c>
      <c r="P1631" s="48">
        <f t="shared" si="1474"/>
        <v>0</v>
      </c>
      <c r="Q1631" s="48">
        <f t="shared" si="1474"/>
        <v>0</v>
      </c>
      <c r="R1631" s="45">
        <f t="shared" si="1443"/>
        <v>22283.600000000002</v>
      </c>
      <c r="S1631" s="45">
        <f t="shared" si="1444"/>
        <v>22283.600000000002</v>
      </c>
      <c r="T1631" s="45">
        <f t="shared" si="1445"/>
        <v>22283.600000000002</v>
      </c>
      <c r="U1631" s="48">
        <f t="shared" si="1474"/>
        <v>0</v>
      </c>
    </row>
    <row r="1632" spans="1:22" ht="94.5" x14ac:dyDescent="0.25">
      <c r="A1632" s="20" t="s">
        <v>382</v>
      </c>
      <c r="B1632" s="20" t="s">
        <v>13</v>
      </c>
      <c r="C1632" s="20"/>
      <c r="D1632" s="20"/>
      <c r="E1632" s="23" t="s">
        <v>730</v>
      </c>
      <c r="F1632" s="24">
        <f>F1633</f>
        <v>22316.7</v>
      </c>
      <c r="G1632" s="24">
        <f t="shared" si="1474"/>
        <v>22316.7</v>
      </c>
      <c r="H1632" s="24">
        <f t="shared" si="1474"/>
        <v>22316.7</v>
      </c>
      <c r="I1632" s="24">
        <f t="shared" si="1474"/>
        <v>-33.1</v>
      </c>
      <c r="J1632" s="24">
        <f t="shared" si="1474"/>
        <v>-33.1</v>
      </c>
      <c r="K1632" s="24">
        <f t="shared" si="1474"/>
        <v>-33.1</v>
      </c>
      <c r="L1632" s="42">
        <f t="shared" si="1431"/>
        <v>22283.600000000002</v>
      </c>
      <c r="M1632" s="42">
        <f t="shared" si="1432"/>
        <v>22283.600000000002</v>
      </c>
      <c r="N1632" s="42">
        <f t="shared" si="1433"/>
        <v>22283.600000000002</v>
      </c>
      <c r="O1632" s="48">
        <f t="shared" si="1474"/>
        <v>0</v>
      </c>
      <c r="P1632" s="48">
        <f t="shared" si="1474"/>
        <v>0</v>
      </c>
      <c r="Q1632" s="48">
        <f t="shared" si="1474"/>
        <v>0</v>
      </c>
      <c r="R1632" s="45">
        <f t="shared" si="1443"/>
        <v>22283.600000000002</v>
      </c>
      <c r="S1632" s="45">
        <f t="shared" si="1444"/>
        <v>22283.600000000002</v>
      </c>
      <c r="T1632" s="45">
        <f t="shared" si="1445"/>
        <v>22283.600000000002</v>
      </c>
      <c r="U1632" s="48">
        <f t="shared" si="1474"/>
        <v>0</v>
      </c>
    </row>
    <row r="1633" spans="1:21" ht="31.5" x14ac:dyDescent="0.25">
      <c r="A1633" s="20" t="s">
        <v>382</v>
      </c>
      <c r="B1633" s="20" t="s">
        <v>217</v>
      </c>
      <c r="C1633" s="20"/>
      <c r="D1633" s="20"/>
      <c r="E1633" s="23" t="s">
        <v>732</v>
      </c>
      <c r="F1633" s="24">
        <f>F1634</f>
        <v>22316.7</v>
      </c>
      <c r="G1633" s="24">
        <f t="shared" si="1474"/>
        <v>22316.7</v>
      </c>
      <c r="H1633" s="24">
        <f t="shared" si="1474"/>
        <v>22316.7</v>
      </c>
      <c r="I1633" s="24">
        <f t="shared" si="1474"/>
        <v>-33.1</v>
      </c>
      <c r="J1633" s="24">
        <f t="shared" si="1474"/>
        <v>-33.1</v>
      </c>
      <c r="K1633" s="24">
        <f t="shared" si="1474"/>
        <v>-33.1</v>
      </c>
      <c r="L1633" s="42">
        <f t="shared" si="1431"/>
        <v>22283.600000000002</v>
      </c>
      <c r="M1633" s="42">
        <f t="shared" si="1432"/>
        <v>22283.600000000002</v>
      </c>
      <c r="N1633" s="42">
        <f t="shared" si="1433"/>
        <v>22283.600000000002</v>
      </c>
      <c r="O1633" s="48">
        <f t="shared" si="1474"/>
        <v>0</v>
      </c>
      <c r="P1633" s="48">
        <f t="shared" si="1474"/>
        <v>0</v>
      </c>
      <c r="Q1633" s="48">
        <f t="shared" si="1474"/>
        <v>0</v>
      </c>
      <c r="R1633" s="45">
        <f t="shared" si="1443"/>
        <v>22283.600000000002</v>
      </c>
      <c r="S1633" s="45">
        <f t="shared" si="1444"/>
        <v>22283.600000000002</v>
      </c>
      <c r="T1633" s="45">
        <f t="shared" si="1445"/>
        <v>22283.600000000002</v>
      </c>
      <c r="U1633" s="48">
        <f t="shared" si="1474"/>
        <v>0</v>
      </c>
    </row>
    <row r="1634" spans="1:21" ht="63" x14ac:dyDescent="0.25">
      <c r="A1634" s="20" t="s">
        <v>382</v>
      </c>
      <c r="B1634" s="20">
        <v>120</v>
      </c>
      <c r="C1634" s="20" t="s">
        <v>10</v>
      </c>
      <c r="D1634" s="20" t="s">
        <v>57</v>
      </c>
      <c r="E1634" s="23" t="s">
        <v>752</v>
      </c>
      <c r="F1634" s="24">
        <v>22316.7</v>
      </c>
      <c r="G1634" s="24">
        <v>22316.7</v>
      </c>
      <c r="H1634" s="24">
        <v>22316.7</v>
      </c>
      <c r="I1634" s="24">
        <v>-33.1</v>
      </c>
      <c r="J1634" s="24">
        <v>-33.1</v>
      </c>
      <c r="K1634" s="24">
        <v>-33.1</v>
      </c>
      <c r="L1634" s="42">
        <f t="shared" si="1431"/>
        <v>22283.600000000002</v>
      </c>
      <c r="M1634" s="42">
        <f t="shared" si="1432"/>
        <v>22283.600000000002</v>
      </c>
      <c r="N1634" s="42">
        <f t="shared" si="1433"/>
        <v>22283.600000000002</v>
      </c>
      <c r="O1634" s="48"/>
      <c r="P1634" s="48"/>
      <c r="Q1634" s="48"/>
      <c r="R1634" s="45">
        <f t="shared" si="1443"/>
        <v>22283.600000000002</v>
      </c>
      <c r="S1634" s="45">
        <f t="shared" si="1444"/>
        <v>22283.600000000002</v>
      </c>
      <c r="T1634" s="45">
        <f t="shared" si="1445"/>
        <v>22283.600000000002</v>
      </c>
      <c r="U1634" s="48"/>
    </row>
    <row r="1635" spans="1:21" ht="47.25" x14ac:dyDescent="0.25">
      <c r="A1635" s="20" t="s">
        <v>383</v>
      </c>
      <c r="B1635" s="20"/>
      <c r="C1635" s="20"/>
      <c r="D1635" s="20"/>
      <c r="E1635" s="23" t="s">
        <v>697</v>
      </c>
      <c r="F1635" s="24">
        <f>F1636</f>
        <v>3196.5</v>
      </c>
      <c r="G1635" s="24">
        <f t="shared" ref="G1635:U1637" si="1475">G1636</f>
        <v>3196.5</v>
      </c>
      <c r="H1635" s="24">
        <f t="shared" si="1475"/>
        <v>3196.5</v>
      </c>
      <c r="I1635" s="24">
        <f t="shared" si="1475"/>
        <v>0</v>
      </c>
      <c r="J1635" s="24">
        <f t="shared" si="1475"/>
        <v>0</v>
      </c>
      <c r="K1635" s="24">
        <f t="shared" si="1475"/>
        <v>0</v>
      </c>
      <c r="L1635" s="42">
        <f t="shared" si="1431"/>
        <v>3196.5</v>
      </c>
      <c r="M1635" s="42">
        <f t="shared" si="1432"/>
        <v>3196.5</v>
      </c>
      <c r="N1635" s="42">
        <f t="shared" si="1433"/>
        <v>3196.5</v>
      </c>
      <c r="O1635" s="48">
        <f t="shared" si="1475"/>
        <v>0</v>
      </c>
      <c r="P1635" s="48">
        <f t="shared" si="1475"/>
        <v>0</v>
      </c>
      <c r="Q1635" s="48">
        <f t="shared" si="1475"/>
        <v>0</v>
      </c>
      <c r="R1635" s="45">
        <f t="shared" si="1443"/>
        <v>3196.5</v>
      </c>
      <c r="S1635" s="45">
        <f t="shared" si="1444"/>
        <v>3196.5</v>
      </c>
      <c r="T1635" s="45">
        <f t="shared" si="1445"/>
        <v>3196.5</v>
      </c>
      <c r="U1635" s="48">
        <f t="shared" si="1475"/>
        <v>0</v>
      </c>
    </row>
    <row r="1636" spans="1:21" ht="31.5" x14ac:dyDescent="0.25">
      <c r="A1636" s="20" t="s">
        <v>383</v>
      </c>
      <c r="B1636" s="20" t="s">
        <v>6</v>
      </c>
      <c r="C1636" s="20"/>
      <c r="D1636" s="20"/>
      <c r="E1636" s="23" t="s">
        <v>733</v>
      </c>
      <c r="F1636" s="24">
        <f>F1637</f>
        <v>3196.5</v>
      </c>
      <c r="G1636" s="24">
        <f t="shared" si="1475"/>
        <v>3196.5</v>
      </c>
      <c r="H1636" s="24">
        <f t="shared" si="1475"/>
        <v>3196.5</v>
      </c>
      <c r="I1636" s="24">
        <f t="shared" si="1475"/>
        <v>0</v>
      </c>
      <c r="J1636" s="24">
        <f t="shared" si="1475"/>
        <v>0</v>
      </c>
      <c r="K1636" s="24">
        <f t="shared" si="1475"/>
        <v>0</v>
      </c>
      <c r="L1636" s="42">
        <f t="shared" si="1431"/>
        <v>3196.5</v>
      </c>
      <c r="M1636" s="42">
        <f t="shared" si="1432"/>
        <v>3196.5</v>
      </c>
      <c r="N1636" s="42">
        <f t="shared" si="1433"/>
        <v>3196.5</v>
      </c>
      <c r="O1636" s="48">
        <f t="shared" si="1475"/>
        <v>0</v>
      </c>
      <c r="P1636" s="48">
        <f t="shared" si="1475"/>
        <v>0</v>
      </c>
      <c r="Q1636" s="48">
        <f t="shared" si="1475"/>
        <v>0</v>
      </c>
      <c r="R1636" s="45">
        <f t="shared" si="1443"/>
        <v>3196.5</v>
      </c>
      <c r="S1636" s="45">
        <f t="shared" si="1444"/>
        <v>3196.5</v>
      </c>
      <c r="T1636" s="45">
        <f t="shared" si="1445"/>
        <v>3196.5</v>
      </c>
      <c r="U1636" s="48">
        <f t="shared" si="1475"/>
        <v>0</v>
      </c>
    </row>
    <row r="1637" spans="1:21" ht="47.25" x14ac:dyDescent="0.25">
      <c r="A1637" s="20" t="s">
        <v>383</v>
      </c>
      <c r="B1637" s="20" t="s">
        <v>167</v>
      </c>
      <c r="C1637" s="20"/>
      <c r="D1637" s="20"/>
      <c r="E1637" s="23" t="s">
        <v>734</v>
      </c>
      <c r="F1637" s="24">
        <f>F1638</f>
        <v>3196.5</v>
      </c>
      <c r="G1637" s="24">
        <f t="shared" si="1475"/>
        <v>3196.5</v>
      </c>
      <c r="H1637" s="24">
        <f t="shared" si="1475"/>
        <v>3196.5</v>
      </c>
      <c r="I1637" s="24">
        <f t="shared" si="1475"/>
        <v>0</v>
      </c>
      <c r="J1637" s="24">
        <f t="shared" si="1475"/>
        <v>0</v>
      </c>
      <c r="K1637" s="24">
        <f t="shared" si="1475"/>
        <v>0</v>
      </c>
      <c r="L1637" s="42">
        <f t="shared" si="1431"/>
        <v>3196.5</v>
      </c>
      <c r="M1637" s="42">
        <f t="shared" si="1432"/>
        <v>3196.5</v>
      </c>
      <c r="N1637" s="42">
        <f t="shared" si="1433"/>
        <v>3196.5</v>
      </c>
      <c r="O1637" s="48">
        <f t="shared" si="1475"/>
        <v>0</v>
      </c>
      <c r="P1637" s="48">
        <f t="shared" si="1475"/>
        <v>0</v>
      </c>
      <c r="Q1637" s="48">
        <f t="shared" si="1475"/>
        <v>0</v>
      </c>
      <c r="R1637" s="45">
        <f t="shared" si="1443"/>
        <v>3196.5</v>
      </c>
      <c r="S1637" s="45">
        <f t="shared" si="1444"/>
        <v>3196.5</v>
      </c>
      <c r="T1637" s="45">
        <f t="shared" si="1445"/>
        <v>3196.5</v>
      </c>
      <c r="U1637" s="48">
        <f t="shared" si="1475"/>
        <v>0</v>
      </c>
    </row>
    <row r="1638" spans="1:21" ht="63" x14ac:dyDescent="0.25">
      <c r="A1638" s="20" t="s">
        <v>383</v>
      </c>
      <c r="B1638" s="20">
        <v>240</v>
      </c>
      <c r="C1638" s="20" t="s">
        <v>10</v>
      </c>
      <c r="D1638" s="20" t="s">
        <v>57</v>
      </c>
      <c r="E1638" s="23" t="s">
        <v>752</v>
      </c>
      <c r="F1638" s="24">
        <v>3196.5</v>
      </c>
      <c r="G1638" s="24">
        <v>3196.5</v>
      </c>
      <c r="H1638" s="24">
        <v>3196.5</v>
      </c>
      <c r="I1638" s="24"/>
      <c r="J1638" s="24"/>
      <c r="K1638" s="24"/>
      <c r="L1638" s="42">
        <f t="shared" si="1431"/>
        <v>3196.5</v>
      </c>
      <c r="M1638" s="42">
        <f t="shared" si="1432"/>
        <v>3196.5</v>
      </c>
      <c r="N1638" s="42">
        <f t="shared" si="1433"/>
        <v>3196.5</v>
      </c>
      <c r="O1638" s="48"/>
      <c r="P1638" s="48"/>
      <c r="Q1638" s="48"/>
      <c r="R1638" s="45">
        <f t="shared" si="1443"/>
        <v>3196.5</v>
      </c>
      <c r="S1638" s="45">
        <f t="shared" si="1444"/>
        <v>3196.5</v>
      </c>
      <c r="T1638" s="45">
        <f t="shared" si="1445"/>
        <v>3196.5</v>
      </c>
      <c r="U1638" s="48"/>
    </row>
    <row r="1639" spans="1:21" s="28" customFormat="1" x14ac:dyDescent="0.25">
      <c r="A1639" s="25" t="s">
        <v>390</v>
      </c>
      <c r="B1639" s="25"/>
      <c r="C1639" s="25"/>
      <c r="D1639" s="25"/>
      <c r="E1639" s="26" t="s">
        <v>698</v>
      </c>
      <c r="F1639" s="27">
        <f>F1640+F1644+F1654</f>
        <v>85219.1</v>
      </c>
      <c r="G1639" s="27">
        <f t="shared" ref="G1639:K1639" si="1476">G1640+G1644+G1654</f>
        <v>85819.1</v>
      </c>
      <c r="H1639" s="27">
        <f t="shared" si="1476"/>
        <v>85819.1</v>
      </c>
      <c r="I1639" s="27">
        <f t="shared" si="1476"/>
        <v>0</v>
      </c>
      <c r="J1639" s="27">
        <f t="shared" si="1476"/>
        <v>0</v>
      </c>
      <c r="K1639" s="27">
        <f t="shared" si="1476"/>
        <v>0</v>
      </c>
      <c r="L1639" s="42">
        <f t="shared" si="1431"/>
        <v>85219.1</v>
      </c>
      <c r="M1639" s="42">
        <f t="shared" si="1432"/>
        <v>85819.1</v>
      </c>
      <c r="N1639" s="42">
        <f t="shared" si="1433"/>
        <v>85819.1</v>
      </c>
      <c r="O1639" s="49">
        <f t="shared" ref="O1639:P1639" si="1477">O1640+O1644+O1654</f>
        <v>735</v>
      </c>
      <c r="P1639" s="49">
        <f t="shared" si="1477"/>
        <v>0</v>
      </c>
      <c r="Q1639" s="49">
        <f t="shared" ref="Q1639" si="1478">Q1640+Q1644+Q1654</f>
        <v>0</v>
      </c>
      <c r="R1639" s="55">
        <f t="shared" si="1443"/>
        <v>85954.1</v>
      </c>
      <c r="S1639" s="45">
        <f t="shared" si="1444"/>
        <v>85819.1</v>
      </c>
      <c r="T1639" s="45">
        <f t="shared" si="1445"/>
        <v>85819.1</v>
      </c>
      <c r="U1639" s="49">
        <f t="shared" ref="U1639" si="1479">U1640+U1644+U1654</f>
        <v>0</v>
      </c>
    </row>
    <row r="1640" spans="1:21" ht="47.25" x14ac:dyDescent="0.25">
      <c r="A1640" s="20" t="s">
        <v>384</v>
      </c>
      <c r="B1640" s="20"/>
      <c r="C1640" s="20"/>
      <c r="D1640" s="20"/>
      <c r="E1640" s="23" t="s">
        <v>699</v>
      </c>
      <c r="F1640" s="24">
        <f>F1641</f>
        <v>53653.599999999999</v>
      </c>
      <c r="G1640" s="24">
        <f t="shared" ref="G1640:U1642" si="1480">G1641</f>
        <v>53653.599999999999</v>
      </c>
      <c r="H1640" s="24">
        <f t="shared" si="1480"/>
        <v>53653.599999999999</v>
      </c>
      <c r="I1640" s="24">
        <f t="shared" si="1480"/>
        <v>0</v>
      </c>
      <c r="J1640" s="24">
        <f t="shared" si="1480"/>
        <v>0</v>
      </c>
      <c r="K1640" s="24">
        <f t="shared" si="1480"/>
        <v>0</v>
      </c>
      <c r="L1640" s="42">
        <f t="shared" si="1431"/>
        <v>53653.599999999999</v>
      </c>
      <c r="M1640" s="42">
        <f t="shared" si="1432"/>
        <v>53653.599999999999</v>
      </c>
      <c r="N1640" s="42">
        <f t="shared" si="1433"/>
        <v>53653.599999999999</v>
      </c>
      <c r="O1640" s="48">
        <f t="shared" si="1480"/>
        <v>0</v>
      </c>
      <c r="P1640" s="48">
        <f t="shared" si="1480"/>
        <v>0</v>
      </c>
      <c r="Q1640" s="48">
        <f t="shared" si="1480"/>
        <v>0</v>
      </c>
      <c r="R1640" s="45">
        <f t="shared" si="1443"/>
        <v>53653.599999999999</v>
      </c>
      <c r="S1640" s="45">
        <f t="shared" si="1444"/>
        <v>53653.599999999999</v>
      </c>
      <c r="T1640" s="45">
        <f t="shared" si="1445"/>
        <v>53653.599999999999</v>
      </c>
      <c r="U1640" s="48">
        <f t="shared" si="1480"/>
        <v>0</v>
      </c>
    </row>
    <row r="1641" spans="1:21" ht="94.5" x14ac:dyDescent="0.25">
      <c r="A1641" s="20" t="s">
        <v>384</v>
      </c>
      <c r="B1641" s="20" t="s">
        <v>13</v>
      </c>
      <c r="C1641" s="20"/>
      <c r="D1641" s="20"/>
      <c r="E1641" s="23" t="s">
        <v>730</v>
      </c>
      <c r="F1641" s="24">
        <f>F1642</f>
        <v>53653.599999999999</v>
      </c>
      <c r="G1641" s="24">
        <f t="shared" si="1480"/>
        <v>53653.599999999999</v>
      </c>
      <c r="H1641" s="24">
        <f t="shared" si="1480"/>
        <v>53653.599999999999</v>
      </c>
      <c r="I1641" s="24">
        <f t="shared" si="1480"/>
        <v>0</v>
      </c>
      <c r="J1641" s="24">
        <f t="shared" si="1480"/>
        <v>0</v>
      </c>
      <c r="K1641" s="24">
        <f t="shared" si="1480"/>
        <v>0</v>
      </c>
      <c r="L1641" s="42">
        <f t="shared" si="1431"/>
        <v>53653.599999999999</v>
      </c>
      <c r="M1641" s="42">
        <f t="shared" si="1432"/>
        <v>53653.599999999999</v>
      </c>
      <c r="N1641" s="42">
        <f t="shared" si="1433"/>
        <v>53653.599999999999</v>
      </c>
      <c r="O1641" s="48">
        <f t="shared" si="1480"/>
        <v>0</v>
      </c>
      <c r="P1641" s="48">
        <f t="shared" si="1480"/>
        <v>0</v>
      </c>
      <c r="Q1641" s="48">
        <f t="shared" si="1480"/>
        <v>0</v>
      </c>
      <c r="R1641" s="45">
        <f t="shared" si="1443"/>
        <v>53653.599999999999</v>
      </c>
      <c r="S1641" s="45">
        <f t="shared" si="1444"/>
        <v>53653.599999999999</v>
      </c>
      <c r="T1641" s="45">
        <f t="shared" si="1445"/>
        <v>53653.599999999999</v>
      </c>
      <c r="U1641" s="48">
        <f t="shared" si="1480"/>
        <v>0</v>
      </c>
    </row>
    <row r="1642" spans="1:21" ht="31.5" x14ac:dyDescent="0.25">
      <c r="A1642" s="20" t="s">
        <v>384</v>
      </c>
      <c r="B1642" s="20" t="s">
        <v>217</v>
      </c>
      <c r="C1642" s="20"/>
      <c r="D1642" s="20"/>
      <c r="E1642" s="23" t="s">
        <v>732</v>
      </c>
      <c r="F1642" s="24">
        <f>F1643</f>
        <v>53653.599999999999</v>
      </c>
      <c r="G1642" s="24">
        <f t="shared" si="1480"/>
        <v>53653.599999999999</v>
      </c>
      <c r="H1642" s="24">
        <f t="shared" si="1480"/>
        <v>53653.599999999999</v>
      </c>
      <c r="I1642" s="24">
        <f t="shared" si="1480"/>
        <v>0</v>
      </c>
      <c r="J1642" s="24">
        <f t="shared" si="1480"/>
        <v>0</v>
      </c>
      <c r="K1642" s="24">
        <f t="shared" si="1480"/>
        <v>0</v>
      </c>
      <c r="L1642" s="42">
        <f t="shared" si="1431"/>
        <v>53653.599999999999</v>
      </c>
      <c r="M1642" s="42">
        <f t="shared" si="1432"/>
        <v>53653.599999999999</v>
      </c>
      <c r="N1642" s="42">
        <f t="shared" si="1433"/>
        <v>53653.599999999999</v>
      </c>
      <c r="O1642" s="48">
        <f t="shared" si="1480"/>
        <v>0</v>
      </c>
      <c r="P1642" s="48">
        <f t="shared" si="1480"/>
        <v>0</v>
      </c>
      <c r="Q1642" s="48">
        <f t="shared" si="1480"/>
        <v>0</v>
      </c>
      <c r="R1642" s="45">
        <f t="shared" si="1443"/>
        <v>53653.599999999999</v>
      </c>
      <c r="S1642" s="45">
        <f t="shared" si="1444"/>
        <v>53653.599999999999</v>
      </c>
      <c r="T1642" s="45">
        <f t="shared" si="1445"/>
        <v>53653.599999999999</v>
      </c>
      <c r="U1642" s="48">
        <f t="shared" si="1480"/>
        <v>0</v>
      </c>
    </row>
    <row r="1643" spans="1:21" ht="63" x14ac:dyDescent="0.25">
      <c r="A1643" s="20" t="s">
        <v>384</v>
      </c>
      <c r="B1643" s="20">
        <v>120</v>
      </c>
      <c r="C1643" s="20" t="s">
        <v>10</v>
      </c>
      <c r="D1643" s="20" t="s">
        <v>57</v>
      </c>
      <c r="E1643" s="23" t="s">
        <v>752</v>
      </c>
      <c r="F1643" s="24">
        <v>53653.599999999999</v>
      </c>
      <c r="G1643" s="24">
        <v>53653.599999999999</v>
      </c>
      <c r="H1643" s="24">
        <v>53653.599999999999</v>
      </c>
      <c r="I1643" s="24"/>
      <c r="J1643" s="24"/>
      <c r="K1643" s="24"/>
      <c r="L1643" s="42">
        <f t="shared" si="1431"/>
        <v>53653.599999999999</v>
      </c>
      <c r="M1643" s="42">
        <f t="shared" si="1432"/>
        <v>53653.599999999999</v>
      </c>
      <c r="N1643" s="42">
        <f t="shared" si="1433"/>
        <v>53653.599999999999</v>
      </c>
      <c r="O1643" s="48"/>
      <c r="P1643" s="48"/>
      <c r="Q1643" s="48"/>
      <c r="R1643" s="45">
        <f t="shared" si="1443"/>
        <v>53653.599999999999</v>
      </c>
      <c r="S1643" s="45">
        <f t="shared" si="1444"/>
        <v>53653.599999999999</v>
      </c>
      <c r="T1643" s="45">
        <f t="shared" si="1445"/>
        <v>53653.599999999999</v>
      </c>
      <c r="U1643" s="48"/>
    </row>
    <row r="1644" spans="1:21" ht="47.25" x14ac:dyDescent="0.25">
      <c r="A1644" s="20" t="s">
        <v>385</v>
      </c>
      <c r="B1644" s="20"/>
      <c r="C1644" s="20"/>
      <c r="D1644" s="20"/>
      <c r="E1644" s="23" t="s">
        <v>700</v>
      </c>
      <c r="F1644" s="24">
        <f>F1645+F1648+F1651</f>
        <v>30207.500000000004</v>
      </c>
      <c r="G1644" s="24">
        <f t="shared" ref="G1644:K1644" si="1481">G1645+G1648+G1651</f>
        <v>30807.5</v>
      </c>
      <c r="H1644" s="24">
        <f t="shared" si="1481"/>
        <v>30807.5</v>
      </c>
      <c r="I1644" s="24">
        <f t="shared" si="1481"/>
        <v>0</v>
      </c>
      <c r="J1644" s="24">
        <f t="shared" si="1481"/>
        <v>0</v>
      </c>
      <c r="K1644" s="24">
        <f t="shared" si="1481"/>
        <v>0</v>
      </c>
      <c r="L1644" s="42">
        <f t="shared" si="1431"/>
        <v>30207.500000000004</v>
      </c>
      <c r="M1644" s="42">
        <f t="shared" si="1432"/>
        <v>30807.5</v>
      </c>
      <c r="N1644" s="42">
        <f t="shared" si="1433"/>
        <v>30807.5</v>
      </c>
      <c r="O1644" s="48">
        <f t="shared" ref="O1644:P1644" si="1482">O1645+O1648+O1651</f>
        <v>735</v>
      </c>
      <c r="P1644" s="48">
        <f t="shared" si="1482"/>
        <v>0</v>
      </c>
      <c r="Q1644" s="48">
        <f t="shared" ref="Q1644" si="1483">Q1645+Q1648+Q1651</f>
        <v>0</v>
      </c>
      <c r="R1644" s="45">
        <f t="shared" si="1443"/>
        <v>30942.500000000004</v>
      </c>
      <c r="S1644" s="45">
        <f t="shared" si="1444"/>
        <v>30807.5</v>
      </c>
      <c r="T1644" s="45">
        <f t="shared" si="1445"/>
        <v>30807.5</v>
      </c>
      <c r="U1644" s="48">
        <f t="shared" ref="U1644" si="1484">U1645+U1648+U1651</f>
        <v>0</v>
      </c>
    </row>
    <row r="1645" spans="1:21" ht="94.5" x14ac:dyDescent="0.25">
      <c r="A1645" s="20" t="s">
        <v>385</v>
      </c>
      <c r="B1645" s="20" t="s">
        <v>13</v>
      </c>
      <c r="C1645" s="20"/>
      <c r="D1645" s="20"/>
      <c r="E1645" s="23" t="s">
        <v>730</v>
      </c>
      <c r="F1645" s="24">
        <f>F1646</f>
        <v>850</v>
      </c>
      <c r="G1645" s="24">
        <f t="shared" ref="G1645:U1646" si="1485">G1646</f>
        <v>850</v>
      </c>
      <c r="H1645" s="24">
        <f t="shared" si="1485"/>
        <v>850</v>
      </c>
      <c r="I1645" s="24">
        <f t="shared" si="1485"/>
        <v>0</v>
      </c>
      <c r="J1645" s="24">
        <f t="shared" si="1485"/>
        <v>0</v>
      </c>
      <c r="K1645" s="24">
        <f t="shared" si="1485"/>
        <v>0</v>
      </c>
      <c r="L1645" s="42">
        <f t="shared" si="1431"/>
        <v>850</v>
      </c>
      <c r="M1645" s="42">
        <f t="shared" si="1432"/>
        <v>850</v>
      </c>
      <c r="N1645" s="42">
        <f t="shared" si="1433"/>
        <v>850</v>
      </c>
      <c r="O1645" s="48">
        <f t="shared" si="1485"/>
        <v>0</v>
      </c>
      <c r="P1645" s="48">
        <f t="shared" si="1485"/>
        <v>0</v>
      </c>
      <c r="Q1645" s="48">
        <f t="shared" si="1485"/>
        <v>0</v>
      </c>
      <c r="R1645" s="45">
        <f t="shared" si="1443"/>
        <v>850</v>
      </c>
      <c r="S1645" s="45">
        <f t="shared" si="1444"/>
        <v>850</v>
      </c>
      <c r="T1645" s="45">
        <f t="shared" si="1445"/>
        <v>850</v>
      </c>
      <c r="U1645" s="48">
        <f t="shared" si="1485"/>
        <v>0</v>
      </c>
    </row>
    <row r="1646" spans="1:21" ht="31.5" x14ac:dyDescent="0.25">
      <c r="A1646" s="20" t="s">
        <v>385</v>
      </c>
      <c r="B1646" s="20" t="s">
        <v>217</v>
      </c>
      <c r="C1646" s="20"/>
      <c r="D1646" s="20"/>
      <c r="E1646" s="23" t="s">
        <v>732</v>
      </c>
      <c r="F1646" s="24">
        <f>F1647</f>
        <v>850</v>
      </c>
      <c r="G1646" s="24">
        <f t="shared" si="1485"/>
        <v>850</v>
      </c>
      <c r="H1646" s="24">
        <f t="shared" si="1485"/>
        <v>850</v>
      </c>
      <c r="I1646" s="24">
        <f t="shared" si="1485"/>
        <v>0</v>
      </c>
      <c r="J1646" s="24">
        <f t="shared" si="1485"/>
        <v>0</v>
      </c>
      <c r="K1646" s="24">
        <f t="shared" si="1485"/>
        <v>0</v>
      </c>
      <c r="L1646" s="42">
        <f t="shared" si="1431"/>
        <v>850</v>
      </c>
      <c r="M1646" s="42">
        <f t="shared" si="1432"/>
        <v>850</v>
      </c>
      <c r="N1646" s="42">
        <f t="shared" si="1433"/>
        <v>850</v>
      </c>
      <c r="O1646" s="48">
        <f t="shared" si="1485"/>
        <v>0</v>
      </c>
      <c r="P1646" s="48">
        <f t="shared" si="1485"/>
        <v>0</v>
      </c>
      <c r="Q1646" s="48">
        <f t="shared" si="1485"/>
        <v>0</v>
      </c>
      <c r="R1646" s="45">
        <f t="shared" si="1443"/>
        <v>850</v>
      </c>
      <c r="S1646" s="45">
        <f t="shared" si="1444"/>
        <v>850</v>
      </c>
      <c r="T1646" s="45">
        <f t="shared" si="1445"/>
        <v>850</v>
      </c>
      <c r="U1646" s="48">
        <f t="shared" si="1485"/>
        <v>0</v>
      </c>
    </row>
    <row r="1647" spans="1:21" ht="63" x14ac:dyDescent="0.25">
      <c r="A1647" s="20" t="s">
        <v>385</v>
      </c>
      <c r="B1647" s="20">
        <v>120</v>
      </c>
      <c r="C1647" s="20" t="s">
        <v>10</v>
      </c>
      <c r="D1647" s="20" t="s">
        <v>57</v>
      </c>
      <c r="E1647" s="23" t="s">
        <v>752</v>
      </c>
      <c r="F1647" s="24">
        <v>850</v>
      </c>
      <c r="G1647" s="24">
        <v>850</v>
      </c>
      <c r="H1647" s="24">
        <v>850</v>
      </c>
      <c r="I1647" s="24"/>
      <c r="J1647" s="24"/>
      <c r="K1647" s="24"/>
      <c r="L1647" s="42">
        <f t="shared" si="1431"/>
        <v>850</v>
      </c>
      <c r="M1647" s="42">
        <f t="shared" si="1432"/>
        <v>850</v>
      </c>
      <c r="N1647" s="42">
        <f t="shared" si="1433"/>
        <v>850</v>
      </c>
      <c r="O1647" s="48"/>
      <c r="P1647" s="48"/>
      <c r="Q1647" s="48"/>
      <c r="R1647" s="45">
        <f t="shared" si="1443"/>
        <v>850</v>
      </c>
      <c r="S1647" s="45">
        <f t="shared" si="1444"/>
        <v>850</v>
      </c>
      <c r="T1647" s="45">
        <f t="shared" si="1445"/>
        <v>850</v>
      </c>
      <c r="U1647" s="48"/>
    </row>
    <row r="1648" spans="1:21" ht="31.5" x14ac:dyDescent="0.25">
      <c r="A1648" s="20" t="s">
        <v>385</v>
      </c>
      <c r="B1648" s="20" t="s">
        <v>6</v>
      </c>
      <c r="C1648" s="20"/>
      <c r="D1648" s="20"/>
      <c r="E1648" s="23" t="s">
        <v>733</v>
      </c>
      <c r="F1648" s="24">
        <f>F1649</f>
        <v>29227.500000000004</v>
      </c>
      <c r="G1648" s="24">
        <f t="shared" ref="G1648:U1649" si="1486">G1649</f>
        <v>29825.200000000001</v>
      </c>
      <c r="H1648" s="24">
        <f t="shared" si="1486"/>
        <v>29825.200000000001</v>
      </c>
      <c r="I1648" s="24">
        <f t="shared" si="1486"/>
        <v>0</v>
      </c>
      <c r="J1648" s="24">
        <f t="shared" si="1486"/>
        <v>0</v>
      </c>
      <c r="K1648" s="24">
        <f t="shared" si="1486"/>
        <v>0</v>
      </c>
      <c r="L1648" s="42">
        <f t="shared" si="1431"/>
        <v>29227.500000000004</v>
      </c>
      <c r="M1648" s="42">
        <f t="shared" si="1432"/>
        <v>29825.200000000001</v>
      </c>
      <c r="N1648" s="42">
        <f t="shared" si="1433"/>
        <v>29825.200000000001</v>
      </c>
      <c r="O1648" s="48">
        <f t="shared" si="1486"/>
        <v>735</v>
      </c>
      <c r="P1648" s="48">
        <f t="shared" si="1486"/>
        <v>0</v>
      </c>
      <c r="Q1648" s="48">
        <f t="shared" si="1486"/>
        <v>0</v>
      </c>
      <c r="R1648" s="45">
        <f t="shared" si="1443"/>
        <v>29962.500000000004</v>
      </c>
      <c r="S1648" s="45">
        <f t="shared" si="1444"/>
        <v>29825.200000000001</v>
      </c>
      <c r="T1648" s="45">
        <f t="shared" si="1445"/>
        <v>29825.200000000001</v>
      </c>
      <c r="U1648" s="48">
        <f t="shared" si="1486"/>
        <v>0</v>
      </c>
    </row>
    <row r="1649" spans="1:21" ht="47.25" x14ac:dyDescent="0.25">
      <c r="A1649" s="20" t="s">
        <v>385</v>
      </c>
      <c r="B1649" s="20" t="s">
        <v>167</v>
      </c>
      <c r="C1649" s="20"/>
      <c r="D1649" s="20"/>
      <c r="E1649" s="23" t="s">
        <v>734</v>
      </c>
      <c r="F1649" s="24">
        <f>F1650</f>
        <v>29227.500000000004</v>
      </c>
      <c r="G1649" s="24">
        <f t="shared" si="1486"/>
        <v>29825.200000000001</v>
      </c>
      <c r="H1649" s="24">
        <f t="shared" si="1486"/>
        <v>29825.200000000001</v>
      </c>
      <c r="I1649" s="24">
        <f t="shared" si="1486"/>
        <v>0</v>
      </c>
      <c r="J1649" s="24">
        <f t="shared" si="1486"/>
        <v>0</v>
      </c>
      <c r="K1649" s="24">
        <f t="shared" si="1486"/>
        <v>0</v>
      </c>
      <c r="L1649" s="42">
        <f t="shared" ref="L1649:L1712" si="1487">F1649+I1649</f>
        <v>29227.500000000004</v>
      </c>
      <c r="M1649" s="42">
        <f t="shared" ref="M1649:M1712" si="1488">G1649+J1649</f>
        <v>29825.200000000001</v>
      </c>
      <c r="N1649" s="42">
        <f t="shared" ref="N1649:N1712" si="1489">H1649+K1649</f>
        <v>29825.200000000001</v>
      </c>
      <c r="O1649" s="48">
        <f t="shared" si="1486"/>
        <v>735</v>
      </c>
      <c r="P1649" s="48">
        <f t="shared" si="1486"/>
        <v>0</v>
      </c>
      <c r="Q1649" s="48">
        <f t="shared" si="1486"/>
        <v>0</v>
      </c>
      <c r="R1649" s="45">
        <f t="shared" si="1443"/>
        <v>29962.500000000004</v>
      </c>
      <c r="S1649" s="45">
        <f t="shared" si="1444"/>
        <v>29825.200000000001</v>
      </c>
      <c r="T1649" s="45">
        <f t="shared" si="1445"/>
        <v>29825.200000000001</v>
      </c>
      <c r="U1649" s="48">
        <f t="shared" si="1486"/>
        <v>0</v>
      </c>
    </row>
    <row r="1650" spans="1:21" ht="63" x14ac:dyDescent="0.25">
      <c r="A1650" s="20" t="s">
        <v>385</v>
      </c>
      <c r="B1650" s="20">
        <v>240</v>
      </c>
      <c r="C1650" s="20" t="s">
        <v>10</v>
      </c>
      <c r="D1650" s="20" t="s">
        <v>57</v>
      </c>
      <c r="E1650" s="23" t="s">
        <v>752</v>
      </c>
      <c r="F1650" s="24">
        <v>29227.500000000004</v>
      </c>
      <c r="G1650" s="24">
        <v>29825.200000000001</v>
      </c>
      <c r="H1650" s="24">
        <v>29825.200000000001</v>
      </c>
      <c r="I1650" s="24"/>
      <c r="J1650" s="24"/>
      <c r="K1650" s="24"/>
      <c r="L1650" s="42">
        <f t="shared" si="1487"/>
        <v>29227.500000000004</v>
      </c>
      <c r="M1650" s="42">
        <f t="shared" si="1488"/>
        <v>29825.200000000001</v>
      </c>
      <c r="N1650" s="42">
        <f t="shared" si="1489"/>
        <v>29825.200000000001</v>
      </c>
      <c r="O1650" s="48">
        <v>735</v>
      </c>
      <c r="P1650" s="48"/>
      <c r="Q1650" s="48"/>
      <c r="R1650" s="45">
        <f t="shared" si="1443"/>
        <v>29962.500000000004</v>
      </c>
      <c r="S1650" s="45">
        <f t="shared" si="1444"/>
        <v>29825.200000000001</v>
      </c>
      <c r="T1650" s="45">
        <f t="shared" si="1445"/>
        <v>29825.200000000001</v>
      </c>
      <c r="U1650" s="48"/>
    </row>
    <row r="1651" spans="1:21" x14ac:dyDescent="0.25">
      <c r="A1651" s="20" t="s">
        <v>385</v>
      </c>
      <c r="B1651" s="20" t="s">
        <v>7</v>
      </c>
      <c r="C1651" s="20"/>
      <c r="D1651" s="20"/>
      <c r="E1651" s="23" t="s">
        <v>746</v>
      </c>
      <c r="F1651" s="24">
        <f>F1652</f>
        <v>130</v>
      </c>
      <c r="G1651" s="24">
        <f t="shared" ref="G1651:U1652" si="1490">G1652</f>
        <v>132.30000000000001</v>
      </c>
      <c r="H1651" s="24">
        <f t="shared" si="1490"/>
        <v>132.30000000000001</v>
      </c>
      <c r="I1651" s="24">
        <f t="shared" si="1490"/>
        <v>0</v>
      </c>
      <c r="J1651" s="24">
        <f t="shared" si="1490"/>
        <v>0</v>
      </c>
      <c r="K1651" s="24">
        <f t="shared" si="1490"/>
        <v>0</v>
      </c>
      <c r="L1651" s="42">
        <f t="shared" si="1487"/>
        <v>130</v>
      </c>
      <c r="M1651" s="42">
        <f t="shared" si="1488"/>
        <v>132.30000000000001</v>
      </c>
      <c r="N1651" s="42">
        <f t="shared" si="1489"/>
        <v>132.30000000000001</v>
      </c>
      <c r="O1651" s="48">
        <f t="shared" si="1490"/>
        <v>0</v>
      </c>
      <c r="P1651" s="48">
        <f t="shared" si="1490"/>
        <v>0</v>
      </c>
      <c r="Q1651" s="48">
        <f t="shared" si="1490"/>
        <v>0</v>
      </c>
      <c r="R1651" s="45">
        <f t="shared" si="1443"/>
        <v>130</v>
      </c>
      <c r="S1651" s="45">
        <f t="shared" si="1444"/>
        <v>132.30000000000001</v>
      </c>
      <c r="T1651" s="45">
        <f t="shared" si="1445"/>
        <v>132.30000000000001</v>
      </c>
      <c r="U1651" s="48">
        <f t="shared" si="1490"/>
        <v>0</v>
      </c>
    </row>
    <row r="1652" spans="1:21" x14ac:dyDescent="0.25">
      <c r="A1652" s="20" t="s">
        <v>385</v>
      </c>
      <c r="B1652" s="20" t="s">
        <v>215</v>
      </c>
      <c r="C1652" s="20"/>
      <c r="D1652" s="20"/>
      <c r="E1652" s="23" t="s">
        <v>749</v>
      </c>
      <c r="F1652" s="24">
        <f>F1653</f>
        <v>130</v>
      </c>
      <c r="G1652" s="24">
        <f t="shared" si="1490"/>
        <v>132.30000000000001</v>
      </c>
      <c r="H1652" s="24">
        <f t="shared" si="1490"/>
        <v>132.30000000000001</v>
      </c>
      <c r="I1652" s="24">
        <f t="shared" si="1490"/>
        <v>0</v>
      </c>
      <c r="J1652" s="24">
        <f t="shared" si="1490"/>
        <v>0</v>
      </c>
      <c r="K1652" s="24">
        <f t="shared" si="1490"/>
        <v>0</v>
      </c>
      <c r="L1652" s="42">
        <f t="shared" si="1487"/>
        <v>130</v>
      </c>
      <c r="M1652" s="42">
        <f t="shared" si="1488"/>
        <v>132.30000000000001</v>
      </c>
      <c r="N1652" s="42">
        <f t="shared" si="1489"/>
        <v>132.30000000000001</v>
      </c>
      <c r="O1652" s="48">
        <f t="shared" si="1490"/>
        <v>0</v>
      </c>
      <c r="P1652" s="48">
        <f t="shared" si="1490"/>
        <v>0</v>
      </c>
      <c r="Q1652" s="48">
        <f t="shared" si="1490"/>
        <v>0</v>
      </c>
      <c r="R1652" s="45">
        <f t="shared" si="1443"/>
        <v>130</v>
      </c>
      <c r="S1652" s="45">
        <f t="shared" si="1444"/>
        <v>132.30000000000001</v>
      </c>
      <c r="T1652" s="45">
        <f t="shared" si="1445"/>
        <v>132.30000000000001</v>
      </c>
      <c r="U1652" s="48">
        <f t="shared" si="1490"/>
        <v>0</v>
      </c>
    </row>
    <row r="1653" spans="1:21" ht="63" x14ac:dyDescent="0.25">
      <c r="A1653" s="20" t="s">
        <v>385</v>
      </c>
      <c r="B1653" s="20">
        <v>850</v>
      </c>
      <c r="C1653" s="20" t="s">
        <v>10</v>
      </c>
      <c r="D1653" s="20" t="s">
        <v>57</v>
      </c>
      <c r="E1653" s="23" t="s">
        <v>752</v>
      </c>
      <c r="F1653" s="24">
        <v>130</v>
      </c>
      <c r="G1653" s="24">
        <v>132.30000000000001</v>
      </c>
      <c r="H1653" s="24">
        <v>132.30000000000001</v>
      </c>
      <c r="I1653" s="24"/>
      <c r="J1653" s="24"/>
      <c r="K1653" s="24"/>
      <c r="L1653" s="42">
        <f t="shared" si="1487"/>
        <v>130</v>
      </c>
      <c r="M1653" s="42">
        <f t="shared" si="1488"/>
        <v>132.30000000000001</v>
      </c>
      <c r="N1653" s="42">
        <f t="shared" si="1489"/>
        <v>132.30000000000001</v>
      </c>
      <c r="O1653" s="48"/>
      <c r="P1653" s="48"/>
      <c r="Q1653" s="48"/>
      <c r="R1653" s="45">
        <f t="shared" si="1443"/>
        <v>130</v>
      </c>
      <c r="S1653" s="45">
        <f t="shared" si="1444"/>
        <v>132.30000000000001</v>
      </c>
      <c r="T1653" s="45">
        <f t="shared" si="1445"/>
        <v>132.30000000000001</v>
      </c>
      <c r="U1653" s="48"/>
    </row>
    <row r="1654" spans="1:21" ht="31.5" x14ac:dyDescent="0.25">
      <c r="A1654" s="20" t="s">
        <v>386</v>
      </c>
      <c r="B1654" s="20"/>
      <c r="C1654" s="20"/>
      <c r="D1654" s="20"/>
      <c r="E1654" s="23" t="s">
        <v>701</v>
      </c>
      <c r="F1654" s="24">
        <f>F1655</f>
        <v>1358</v>
      </c>
      <c r="G1654" s="24">
        <f t="shared" ref="G1654:U1654" si="1491">G1655</f>
        <v>1358</v>
      </c>
      <c r="H1654" s="24">
        <f t="shared" si="1491"/>
        <v>1358</v>
      </c>
      <c r="I1654" s="24">
        <f t="shared" si="1491"/>
        <v>0</v>
      </c>
      <c r="J1654" s="24">
        <f t="shared" si="1491"/>
        <v>0</v>
      </c>
      <c r="K1654" s="24">
        <f t="shared" si="1491"/>
        <v>0</v>
      </c>
      <c r="L1654" s="42">
        <f t="shared" si="1487"/>
        <v>1358</v>
      </c>
      <c r="M1654" s="42">
        <f t="shared" si="1488"/>
        <v>1358</v>
      </c>
      <c r="N1654" s="42">
        <f t="shared" si="1489"/>
        <v>1358</v>
      </c>
      <c r="O1654" s="48">
        <f t="shared" si="1491"/>
        <v>0</v>
      </c>
      <c r="P1654" s="48">
        <f t="shared" si="1491"/>
        <v>0</v>
      </c>
      <c r="Q1654" s="48">
        <f t="shared" si="1491"/>
        <v>0</v>
      </c>
      <c r="R1654" s="45">
        <f t="shared" si="1443"/>
        <v>1358</v>
      </c>
      <c r="S1654" s="45">
        <f t="shared" si="1444"/>
        <v>1358</v>
      </c>
      <c r="T1654" s="45">
        <f t="shared" si="1445"/>
        <v>1358</v>
      </c>
      <c r="U1654" s="48">
        <f t="shared" si="1491"/>
        <v>0</v>
      </c>
    </row>
    <row r="1655" spans="1:21" x14ac:dyDescent="0.25">
      <c r="A1655" s="20" t="s">
        <v>386</v>
      </c>
      <c r="B1655" s="20" t="s">
        <v>7</v>
      </c>
      <c r="C1655" s="20"/>
      <c r="D1655" s="20"/>
      <c r="E1655" s="23" t="s">
        <v>746</v>
      </c>
      <c r="F1655" s="24">
        <f>F1656+F1658</f>
        <v>1358</v>
      </c>
      <c r="G1655" s="24">
        <f t="shared" ref="G1655:K1655" si="1492">G1656+G1658</f>
        <v>1358</v>
      </c>
      <c r="H1655" s="24">
        <f t="shared" si="1492"/>
        <v>1358</v>
      </c>
      <c r="I1655" s="24">
        <f t="shared" si="1492"/>
        <v>0</v>
      </c>
      <c r="J1655" s="24">
        <f t="shared" si="1492"/>
        <v>0</v>
      </c>
      <c r="K1655" s="24">
        <f t="shared" si="1492"/>
        <v>0</v>
      </c>
      <c r="L1655" s="42">
        <f t="shared" si="1487"/>
        <v>1358</v>
      </c>
      <c r="M1655" s="42">
        <f t="shared" si="1488"/>
        <v>1358</v>
      </c>
      <c r="N1655" s="42">
        <f t="shared" si="1489"/>
        <v>1358</v>
      </c>
      <c r="O1655" s="48">
        <f t="shared" ref="O1655:P1655" si="1493">O1656+O1658</f>
        <v>0</v>
      </c>
      <c r="P1655" s="48">
        <f t="shared" si="1493"/>
        <v>0</v>
      </c>
      <c r="Q1655" s="48">
        <f t="shared" ref="Q1655" si="1494">Q1656+Q1658</f>
        <v>0</v>
      </c>
      <c r="R1655" s="45">
        <f t="shared" si="1443"/>
        <v>1358</v>
      </c>
      <c r="S1655" s="45">
        <f t="shared" si="1444"/>
        <v>1358</v>
      </c>
      <c r="T1655" s="45">
        <f t="shared" si="1445"/>
        <v>1358</v>
      </c>
      <c r="U1655" s="48">
        <f t="shared" ref="U1655" si="1495">U1656+U1658</f>
        <v>0</v>
      </c>
    </row>
    <row r="1656" spans="1:21" x14ac:dyDescent="0.25">
      <c r="A1656" s="20" t="s">
        <v>386</v>
      </c>
      <c r="B1656" s="20" t="s">
        <v>215</v>
      </c>
      <c r="C1656" s="20"/>
      <c r="D1656" s="20"/>
      <c r="E1656" s="23" t="s">
        <v>749</v>
      </c>
      <c r="F1656" s="24">
        <f>F1657</f>
        <v>940</v>
      </c>
      <c r="G1656" s="24">
        <f t="shared" ref="G1656:U1656" si="1496">G1657</f>
        <v>418</v>
      </c>
      <c r="H1656" s="24">
        <f t="shared" si="1496"/>
        <v>418</v>
      </c>
      <c r="I1656" s="24">
        <f t="shared" si="1496"/>
        <v>0</v>
      </c>
      <c r="J1656" s="24">
        <f t="shared" si="1496"/>
        <v>0</v>
      </c>
      <c r="K1656" s="24">
        <f t="shared" si="1496"/>
        <v>0</v>
      </c>
      <c r="L1656" s="42">
        <f t="shared" si="1487"/>
        <v>940</v>
      </c>
      <c r="M1656" s="42">
        <f t="shared" si="1488"/>
        <v>418</v>
      </c>
      <c r="N1656" s="42">
        <f t="shared" si="1489"/>
        <v>418</v>
      </c>
      <c r="O1656" s="48">
        <f t="shared" si="1496"/>
        <v>0</v>
      </c>
      <c r="P1656" s="48">
        <f t="shared" si="1496"/>
        <v>0</v>
      </c>
      <c r="Q1656" s="48">
        <f t="shared" si="1496"/>
        <v>0</v>
      </c>
      <c r="R1656" s="45">
        <f t="shared" si="1443"/>
        <v>940</v>
      </c>
      <c r="S1656" s="45">
        <f t="shared" si="1444"/>
        <v>418</v>
      </c>
      <c r="T1656" s="45">
        <f t="shared" si="1445"/>
        <v>418</v>
      </c>
      <c r="U1656" s="48">
        <f t="shared" si="1496"/>
        <v>0</v>
      </c>
    </row>
    <row r="1657" spans="1:21" x14ac:dyDescent="0.25">
      <c r="A1657" s="20" t="s">
        <v>386</v>
      </c>
      <c r="B1657" s="20">
        <v>850</v>
      </c>
      <c r="C1657" s="20" t="s">
        <v>10</v>
      </c>
      <c r="D1657" s="20" t="s">
        <v>11</v>
      </c>
      <c r="E1657" s="23" t="s">
        <v>757</v>
      </c>
      <c r="F1657" s="24">
        <v>940</v>
      </c>
      <c r="G1657" s="24">
        <v>418</v>
      </c>
      <c r="H1657" s="24">
        <v>418</v>
      </c>
      <c r="I1657" s="24"/>
      <c r="J1657" s="24"/>
      <c r="K1657" s="24"/>
      <c r="L1657" s="42">
        <f t="shared" si="1487"/>
        <v>940</v>
      </c>
      <c r="M1657" s="42">
        <f t="shared" si="1488"/>
        <v>418</v>
      </c>
      <c r="N1657" s="42">
        <f t="shared" si="1489"/>
        <v>418</v>
      </c>
      <c r="O1657" s="48"/>
      <c r="P1657" s="48"/>
      <c r="Q1657" s="48"/>
      <c r="R1657" s="45">
        <f t="shared" si="1443"/>
        <v>940</v>
      </c>
      <c r="S1657" s="45">
        <f t="shared" si="1444"/>
        <v>418</v>
      </c>
      <c r="T1657" s="45">
        <f t="shared" si="1445"/>
        <v>418</v>
      </c>
      <c r="U1657" s="48"/>
    </row>
    <row r="1658" spans="1:21" ht="47.25" x14ac:dyDescent="0.25">
      <c r="A1658" s="20" t="s">
        <v>386</v>
      </c>
      <c r="B1658" s="20" t="s">
        <v>427</v>
      </c>
      <c r="C1658" s="20"/>
      <c r="D1658" s="20"/>
      <c r="E1658" s="23" t="s">
        <v>750</v>
      </c>
      <c r="F1658" s="24">
        <f>F1659</f>
        <v>418</v>
      </c>
      <c r="G1658" s="24">
        <f t="shared" ref="G1658:U1658" si="1497">G1659</f>
        <v>940</v>
      </c>
      <c r="H1658" s="24">
        <f t="shared" si="1497"/>
        <v>940</v>
      </c>
      <c r="I1658" s="24">
        <f t="shared" si="1497"/>
        <v>0</v>
      </c>
      <c r="J1658" s="24">
        <f t="shared" si="1497"/>
        <v>0</v>
      </c>
      <c r="K1658" s="24">
        <f t="shared" si="1497"/>
        <v>0</v>
      </c>
      <c r="L1658" s="42">
        <f t="shared" si="1487"/>
        <v>418</v>
      </c>
      <c r="M1658" s="42">
        <f t="shared" si="1488"/>
        <v>940</v>
      </c>
      <c r="N1658" s="42">
        <f t="shared" si="1489"/>
        <v>940</v>
      </c>
      <c r="O1658" s="48">
        <f t="shared" si="1497"/>
        <v>0</v>
      </c>
      <c r="P1658" s="48">
        <f t="shared" si="1497"/>
        <v>0</v>
      </c>
      <c r="Q1658" s="48">
        <f t="shared" si="1497"/>
        <v>0</v>
      </c>
      <c r="R1658" s="45">
        <f t="shared" si="1443"/>
        <v>418</v>
      </c>
      <c r="S1658" s="45">
        <f t="shared" si="1444"/>
        <v>940</v>
      </c>
      <c r="T1658" s="45">
        <f t="shared" si="1445"/>
        <v>940</v>
      </c>
      <c r="U1658" s="48">
        <f t="shared" si="1497"/>
        <v>0</v>
      </c>
    </row>
    <row r="1659" spans="1:21" x14ac:dyDescent="0.25">
      <c r="A1659" s="20" t="s">
        <v>386</v>
      </c>
      <c r="B1659" s="20">
        <v>860</v>
      </c>
      <c r="C1659" s="20" t="s">
        <v>10</v>
      </c>
      <c r="D1659" s="20" t="s">
        <v>11</v>
      </c>
      <c r="E1659" s="23" t="s">
        <v>757</v>
      </c>
      <c r="F1659" s="24">
        <v>418</v>
      </c>
      <c r="G1659" s="24">
        <v>940</v>
      </c>
      <c r="H1659" s="24">
        <v>940</v>
      </c>
      <c r="I1659" s="24"/>
      <c r="J1659" s="24"/>
      <c r="K1659" s="24"/>
      <c r="L1659" s="42">
        <f t="shared" si="1487"/>
        <v>418</v>
      </c>
      <c r="M1659" s="42">
        <f t="shared" si="1488"/>
        <v>940</v>
      </c>
      <c r="N1659" s="42">
        <f t="shared" si="1489"/>
        <v>940</v>
      </c>
      <c r="O1659" s="48"/>
      <c r="P1659" s="48"/>
      <c r="Q1659" s="48"/>
      <c r="R1659" s="45">
        <f t="shared" si="1443"/>
        <v>418</v>
      </c>
      <c r="S1659" s="45">
        <f t="shared" si="1444"/>
        <v>940</v>
      </c>
      <c r="T1659" s="45">
        <f t="shared" si="1445"/>
        <v>940</v>
      </c>
      <c r="U1659" s="48"/>
    </row>
    <row r="1660" spans="1:21" s="8" customFormat="1" ht="47.25" x14ac:dyDescent="0.25">
      <c r="A1660" s="1" t="s">
        <v>371</v>
      </c>
      <c r="B1660" s="1"/>
      <c r="C1660" s="1"/>
      <c r="D1660" s="1"/>
      <c r="E1660" s="2" t="s">
        <v>702</v>
      </c>
      <c r="F1660" s="3">
        <f>F1661+F1666+F1671</f>
        <v>33698.400000000001</v>
      </c>
      <c r="G1660" s="3">
        <f t="shared" ref="G1660:K1660" si="1498">G1661+G1666+G1671</f>
        <v>32327.5</v>
      </c>
      <c r="H1660" s="3">
        <f t="shared" si="1498"/>
        <v>32327.5</v>
      </c>
      <c r="I1660" s="3">
        <f t="shared" si="1498"/>
        <v>500</v>
      </c>
      <c r="J1660" s="3">
        <f t="shared" si="1498"/>
        <v>0</v>
      </c>
      <c r="K1660" s="3">
        <f t="shared" si="1498"/>
        <v>0</v>
      </c>
      <c r="L1660" s="42">
        <f t="shared" si="1487"/>
        <v>34198.400000000001</v>
      </c>
      <c r="M1660" s="42">
        <f t="shared" si="1488"/>
        <v>32327.5</v>
      </c>
      <c r="N1660" s="42">
        <f t="shared" si="1489"/>
        <v>32327.5</v>
      </c>
      <c r="O1660" s="50">
        <f t="shared" ref="O1660:P1660" si="1499">O1661+O1666+O1671</f>
        <v>1000</v>
      </c>
      <c r="P1660" s="50">
        <f t="shared" si="1499"/>
        <v>0</v>
      </c>
      <c r="Q1660" s="50">
        <f t="shared" ref="Q1660" si="1500">Q1661+Q1666+Q1671</f>
        <v>0</v>
      </c>
      <c r="R1660" s="53">
        <f t="shared" si="1443"/>
        <v>35198.400000000001</v>
      </c>
      <c r="S1660" s="45">
        <f t="shared" si="1444"/>
        <v>32327.5</v>
      </c>
      <c r="T1660" s="45">
        <f t="shared" si="1445"/>
        <v>32327.5</v>
      </c>
      <c r="U1660" s="50">
        <f t="shared" ref="U1660" si="1501">U1661+U1666+U1671</f>
        <v>0</v>
      </c>
    </row>
    <row r="1661" spans="1:21" s="28" customFormat="1" ht="31.5" x14ac:dyDescent="0.25">
      <c r="A1661" s="25" t="s">
        <v>372</v>
      </c>
      <c r="B1661" s="25"/>
      <c r="C1661" s="25"/>
      <c r="D1661" s="25"/>
      <c r="E1661" s="26" t="s">
        <v>703</v>
      </c>
      <c r="F1661" s="27">
        <f>F1662</f>
        <v>5422.7</v>
      </c>
      <c r="G1661" s="27">
        <f t="shared" ref="G1661:U1664" si="1502">G1662</f>
        <v>5422.7</v>
      </c>
      <c r="H1661" s="27">
        <f t="shared" si="1502"/>
        <v>5422.7</v>
      </c>
      <c r="I1661" s="27">
        <f t="shared" si="1502"/>
        <v>0</v>
      </c>
      <c r="J1661" s="27">
        <f t="shared" si="1502"/>
        <v>0</v>
      </c>
      <c r="K1661" s="27">
        <f t="shared" si="1502"/>
        <v>0</v>
      </c>
      <c r="L1661" s="42">
        <f t="shared" si="1487"/>
        <v>5422.7</v>
      </c>
      <c r="M1661" s="42">
        <f t="shared" si="1488"/>
        <v>5422.7</v>
      </c>
      <c r="N1661" s="42">
        <f t="shared" si="1489"/>
        <v>5422.7</v>
      </c>
      <c r="O1661" s="49">
        <f t="shared" si="1502"/>
        <v>0</v>
      </c>
      <c r="P1661" s="49">
        <f t="shared" si="1502"/>
        <v>0</v>
      </c>
      <c r="Q1661" s="49">
        <f t="shared" si="1502"/>
        <v>0</v>
      </c>
      <c r="R1661" s="55">
        <f t="shared" si="1443"/>
        <v>5422.7</v>
      </c>
      <c r="S1661" s="45">
        <f t="shared" si="1444"/>
        <v>5422.7</v>
      </c>
      <c r="T1661" s="45">
        <f t="shared" si="1445"/>
        <v>5422.7</v>
      </c>
      <c r="U1661" s="49">
        <f t="shared" si="1502"/>
        <v>0</v>
      </c>
    </row>
    <row r="1662" spans="1:21" ht="63" x14ac:dyDescent="0.25">
      <c r="A1662" s="20" t="s">
        <v>367</v>
      </c>
      <c r="B1662" s="20"/>
      <c r="C1662" s="20"/>
      <c r="D1662" s="20"/>
      <c r="E1662" s="23" t="s">
        <v>704</v>
      </c>
      <c r="F1662" s="24">
        <f>F1663</f>
        <v>5422.7</v>
      </c>
      <c r="G1662" s="24">
        <f t="shared" si="1502"/>
        <v>5422.7</v>
      </c>
      <c r="H1662" s="24">
        <f t="shared" si="1502"/>
        <v>5422.7</v>
      </c>
      <c r="I1662" s="24">
        <f t="shared" si="1502"/>
        <v>0</v>
      </c>
      <c r="J1662" s="24">
        <f t="shared" si="1502"/>
        <v>0</v>
      </c>
      <c r="K1662" s="24">
        <f t="shared" si="1502"/>
        <v>0</v>
      </c>
      <c r="L1662" s="42">
        <f t="shared" si="1487"/>
        <v>5422.7</v>
      </c>
      <c r="M1662" s="42">
        <f t="shared" si="1488"/>
        <v>5422.7</v>
      </c>
      <c r="N1662" s="42">
        <f t="shared" si="1489"/>
        <v>5422.7</v>
      </c>
      <c r="O1662" s="48">
        <f t="shared" si="1502"/>
        <v>0</v>
      </c>
      <c r="P1662" s="48">
        <f t="shared" si="1502"/>
        <v>0</v>
      </c>
      <c r="Q1662" s="48">
        <f t="shared" si="1502"/>
        <v>0</v>
      </c>
      <c r="R1662" s="45">
        <f t="shared" si="1443"/>
        <v>5422.7</v>
      </c>
      <c r="S1662" s="45">
        <f t="shared" si="1444"/>
        <v>5422.7</v>
      </c>
      <c r="T1662" s="45">
        <f t="shared" si="1445"/>
        <v>5422.7</v>
      </c>
      <c r="U1662" s="48">
        <f t="shared" si="1502"/>
        <v>0</v>
      </c>
    </row>
    <row r="1663" spans="1:21" ht="94.5" x14ac:dyDescent="0.25">
      <c r="A1663" s="20" t="s">
        <v>367</v>
      </c>
      <c r="B1663" s="20" t="s">
        <v>13</v>
      </c>
      <c r="C1663" s="20"/>
      <c r="D1663" s="20"/>
      <c r="E1663" s="23" t="s">
        <v>730</v>
      </c>
      <c r="F1663" s="24">
        <f>F1664</f>
        <v>5422.7</v>
      </c>
      <c r="G1663" s="24">
        <f t="shared" si="1502"/>
        <v>5422.7</v>
      </c>
      <c r="H1663" s="24">
        <f t="shared" si="1502"/>
        <v>5422.7</v>
      </c>
      <c r="I1663" s="24">
        <f t="shared" si="1502"/>
        <v>0</v>
      </c>
      <c r="J1663" s="24">
        <f t="shared" si="1502"/>
        <v>0</v>
      </c>
      <c r="K1663" s="24">
        <f t="shared" si="1502"/>
        <v>0</v>
      </c>
      <c r="L1663" s="42">
        <f t="shared" si="1487"/>
        <v>5422.7</v>
      </c>
      <c r="M1663" s="42">
        <f t="shared" si="1488"/>
        <v>5422.7</v>
      </c>
      <c r="N1663" s="42">
        <f t="shared" si="1489"/>
        <v>5422.7</v>
      </c>
      <c r="O1663" s="48">
        <f t="shared" si="1502"/>
        <v>0</v>
      </c>
      <c r="P1663" s="48">
        <f t="shared" si="1502"/>
        <v>0</v>
      </c>
      <c r="Q1663" s="48">
        <f t="shared" si="1502"/>
        <v>0</v>
      </c>
      <c r="R1663" s="45">
        <f t="shared" si="1443"/>
        <v>5422.7</v>
      </c>
      <c r="S1663" s="45">
        <f t="shared" si="1444"/>
        <v>5422.7</v>
      </c>
      <c r="T1663" s="45">
        <f t="shared" si="1445"/>
        <v>5422.7</v>
      </c>
      <c r="U1663" s="48">
        <f t="shared" si="1502"/>
        <v>0</v>
      </c>
    </row>
    <row r="1664" spans="1:21" ht="31.5" x14ac:dyDescent="0.25">
      <c r="A1664" s="20" t="s">
        <v>367</v>
      </c>
      <c r="B1664" s="20" t="s">
        <v>217</v>
      </c>
      <c r="C1664" s="20"/>
      <c r="D1664" s="20"/>
      <c r="E1664" s="23" t="s">
        <v>732</v>
      </c>
      <c r="F1664" s="24">
        <f>F1665</f>
        <v>5422.7</v>
      </c>
      <c r="G1664" s="24">
        <f t="shared" si="1502"/>
        <v>5422.7</v>
      </c>
      <c r="H1664" s="24">
        <f t="shared" si="1502"/>
        <v>5422.7</v>
      </c>
      <c r="I1664" s="24">
        <f t="shared" si="1502"/>
        <v>0</v>
      </c>
      <c r="J1664" s="24">
        <f t="shared" si="1502"/>
        <v>0</v>
      </c>
      <c r="K1664" s="24">
        <f t="shared" si="1502"/>
        <v>0</v>
      </c>
      <c r="L1664" s="42">
        <f t="shared" si="1487"/>
        <v>5422.7</v>
      </c>
      <c r="M1664" s="42">
        <f t="shared" si="1488"/>
        <v>5422.7</v>
      </c>
      <c r="N1664" s="42">
        <f t="shared" si="1489"/>
        <v>5422.7</v>
      </c>
      <c r="O1664" s="48">
        <f t="shared" si="1502"/>
        <v>0</v>
      </c>
      <c r="P1664" s="48">
        <f t="shared" si="1502"/>
        <v>0</v>
      </c>
      <c r="Q1664" s="48">
        <f t="shared" si="1502"/>
        <v>0</v>
      </c>
      <c r="R1664" s="45">
        <f t="shared" si="1443"/>
        <v>5422.7</v>
      </c>
      <c r="S1664" s="45">
        <f t="shared" si="1444"/>
        <v>5422.7</v>
      </c>
      <c r="T1664" s="45">
        <f t="shared" si="1445"/>
        <v>5422.7</v>
      </c>
      <c r="U1664" s="48">
        <f t="shared" si="1502"/>
        <v>0</v>
      </c>
    </row>
    <row r="1665" spans="1:22" ht="63" x14ac:dyDescent="0.25">
      <c r="A1665" s="20" t="s">
        <v>367</v>
      </c>
      <c r="B1665" s="20">
        <v>120</v>
      </c>
      <c r="C1665" s="20" t="s">
        <v>10</v>
      </c>
      <c r="D1665" s="20" t="s">
        <v>32</v>
      </c>
      <c r="E1665" s="23" t="s">
        <v>754</v>
      </c>
      <c r="F1665" s="24">
        <v>5422.7</v>
      </c>
      <c r="G1665" s="24">
        <v>5422.7</v>
      </c>
      <c r="H1665" s="24">
        <v>5422.7</v>
      </c>
      <c r="I1665" s="24"/>
      <c r="J1665" s="24"/>
      <c r="K1665" s="24"/>
      <c r="L1665" s="42">
        <f t="shared" si="1487"/>
        <v>5422.7</v>
      </c>
      <c r="M1665" s="42">
        <f t="shared" si="1488"/>
        <v>5422.7</v>
      </c>
      <c r="N1665" s="42">
        <f t="shared" si="1489"/>
        <v>5422.7</v>
      </c>
      <c r="O1665" s="48"/>
      <c r="P1665" s="48"/>
      <c r="Q1665" s="48"/>
      <c r="R1665" s="45">
        <f t="shared" ref="R1665:R1728" si="1503">L1665+O1665</f>
        <v>5422.7</v>
      </c>
      <c r="S1665" s="45">
        <f t="shared" ref="S1665:S1728" si="1504">M1665+P1665</f>
        <v>5422.7</v>
      </c>
      <c r="T1665" s="45">
        <f t="shared" ref="T1665:T1728" si="1505">N1665+Q1665</f>
        <v>5422.7</v>
      </c>
      <c r="U1665" s="48"/>
    </row>
    <row r="1666" spans="1:22" s="28" customFormat="1" hidden="1" x14ac:dyDescent="0.25">
      <c r="A1666" s="25" t="s">
        <v>373</v>
      </c>
      <c r="B1666" s="25"/>
      <c r="C1666" s="25"/>
      <c r="D1666" s="25"/>
      <c r="E1666" s="26" t="s">
        <v>705</v>
      </c>
      <c r="F1666" s="27">
        <f>F1667</f>
        <v>6817.4000000000005</v>
      </c>
      <c r="G1666" s="27">
        <f t="shared" ref="G1666:U1669" si="1506">G1667</f>
        <v>6817.4000000000005</v>
      </c>
      <c r="H1666" s="27">
        <f t="shared" si="1506"/>
        <v>6817.4000000000005</v>
      </c>
      <c r="I1666" s="27">
        <f t="shared" si="1506"/>
        <v>-6817.4</v>
      </c>
      <c r="J1666" s="27">
        <f t="shared" si="1506"/>
        <v>-6817.4</v>
      </c>
      <c r="K1666" s="27">
        <f t="shared" si="1506"/>
        <v>-6817.4</v>
      </c>
      <c r="L1666" s="42">
        <f t="shared" si="1487"/>
        <v>0</v>
      </c>
      <c r="M1666" s="42">
        <f t="shared" si="1488"/>
        <v>0</v>
      </c>
      <c r="N1666" s="42">
        <f t="shared" si="1489"/>
        <v>0</v>
      </c>
      <c r="O1666" s="49">
        <f t="shared" si="1506"/>
        <v>0</v>
      </c>
      <c r="P1666" s="49">
        <f t="shared" si="1506"/>
        <v>0</v>
      </c>
      <c r="Q1666" s="49">
        <f t="shared" si="1506"/>
        <v>0</v>
      </c>
      <c r="R1666" s="55">
        <f t="shared" si="1503"/>
        <v>0</v>
      </c>
      <c r="S1666" s="45">
        <f t="shared" si="1504"/>
        <v>0</v>
      </c>
      <c r="T1666" s="45">
        <f t="shared" si="1505"/>
        <v>0</v>
      </c>
      <c r="U1666" s="49">
        <f t="shared" si="1506"/>
        <v>0</v>
      </c>
      <c r="V1666" s="5">
        <v>0</v>
      </c>
    </row>
    <row r="1667" spans="1:22" ht="47.25" hidden="1" x14ac:dyDescent="0.25">
      <c r="A1667" s="20" t="s">
        <v>368</v>
      </c>
      <c r="B1667" s="20"/>
      <c r="C1667" s="20"/>
      <c r="D1667" s="20"/>
      <c r="E1667" s="23" t="s">
        <v>706</v>
      </c>
      <c r="F1667" s="24">
        <f>F1668</f>
        <v>6817.4000000000005</v>
      </c>
      <c r="G1667" s="24">
        <f t="shared" si="1506"/>
        <v>6817.4000000000005</v>
      </c>
      <c r="H1667" s="24">
        <f t="shared" si="1506"/>
        <v>6817.4000000000005</v>
      </c>
      <c r="I1667" s="24">
        <f t="shared" si="1506"/>
        <v>-6817.4</v>
      </c>
      <c r="J1667" s="24">
        <f t="shared" si="1506"/>
        <v>-6817.4</v>
      </c>
      <c r="K1667" s="24">
        <f t="shared" si="1506"/>
        <v>-6817.4</v>
      </c>
      <c r="L1667" s="42">
        <f t="shared" si="1487"/>
        <v>0</v>
      </c>
      <c r="M1667" s="42">
        <f t="shared" si="1488"/>
        <v>0</v>
      </c>
      <c r="N1667" s="42">
        <f t="shared" si="1489"/>
        <v>0</v>
      </c>
      <c r="O1667" s="48">
        <f t="shared" si="1506"/>
        <v>0</v>
      </c>
      <c r="P1667" s="48">
        <f t="shared" si="1506"/>
        <v>0</v>
      </c>
      <c r="Q1667" s="48">
        <f t="shared" si="1506"/>
        <v>0</v>
      </c>
      <c r="R1667" s="45">
        <f t="shared" si="1503"/>
        <v>0</v>
      </c>
      <c r="S1667" s="45">
        <f t="shared" si="1504"/>
        <v>0</v>
      </c>
      <c r="T1667" s="45">
        <f t="shared" si="1505"/>
        <v>0</v>
      </c>
      <c r="U1667" s="48">
        <f t="shared" si="1506"/>
        <v>0</v>
      </c>
      <c r="V1667" s="5">
        <v>0</v>
      </c>
    </row>
    <row r="1668" spans="1:22" ht="94.5" hidden="1" x14ac:dyDescent="0.25">
      <c r="A1668" s="20" t="s">
        <v>368</v>
      </c>
      <c r="B1668" s="20" t="s">
        <v>13</v>
      </c>
      <c r="C1668" s="20"/>
      <c r="D1668" s="20"/>
      <c r="E1668" s="23" t="s">
        <v>730</v>
      </c>
      <c r="F1668" s="24">
        <f>F1669</f>
        <v>6817.4000000000005</v>
      </c>
      <c r="G1668" s="24">
        <f t="shared" si="1506"/>
        <v>6817.4000000000005</v>
      </c>
      <c r="H1668" s="24">
        <f t="shared" si="1506"/>
        <v>6817.4000000000005</v>
      </c>
      <c r="I1668" s="24">
        <f t="shared" si="1506"/>
        <v>-6817.4</v>
      </c>
      <c r="J1668" s="24">
        <f t="shared" si="1506"/>
        <v>-6817.4</v>
      </c>
      <c r="K1668" s="24">
        <f t="shared" si="1506"/>
        <v>-6817.4</v>
      </c>
      <c r="L1668" s="42">
        <f t="shared" si="1487"/>
        <v>0</v>
      </c>
      <c r="M1668" s="42">
        <f t="shared" si="1488"/>
        <v>0</v>
      </c>
      <c r="N1668" s="42">
        <f t="shared" si="1489"/>
        <v>0</v>
      </c>
      <c r="O1668" s="48">
        <f t="shared" si="1506"/>
        <v>0</v>
      </c>
      <c r="P1668" s="48">
        <f t="shared" si="1506"/>
        <v>0</v>
      </c>
      <c r="Q1668" s="48">
        <f t="shared" si="1506"/>
        <v>0</v>
      </c>
      <c r="R1668" s="45">
        <f t="shared" si="1503"/>
        <v>0</v>
      </c>
      <c r="S1668" s="45">
        <f t="shared" si="1504"/>
        <v>0</v>
      </c>
      <c r="T1668" s="45">
        <f t="shared" si="1505"/>
        <v>0</v>
      </c>
      <c r="U1668" s="48">
        <f t="shared" si="1506"/>
        <v>0</v>
      </c>
      <c r="V1668" s="5">
        <v>0</v>
      </c>
    </row>
    <row r="1669" spans="1:22" ht="31.5" hidden="1" x14ac:dyDescent="0.25">
      <c r="A1669" s="20" t="s">
        <v>368</v>
      </c>
      <c r="B1669" s="20" t="s">
        <v>217</v>
      </c>
      <c r="C1669" s="20"/>
      <c r="D1669" s="20"/>
      <c r="E1669" s="23" t="s">
        <v>732</v>
      </c>
      <c r="F1669" s="24">
        <f>F1670</f>
        <v>6817.4000000000005</v>
      </c>
      <c r="G1669" s="24">
        <f t="shared" si="1506"/>
        <v>6817.4000000000005</v>
      </c>
      <c r="H1669" s="24">
        <f t="shared" si="1506"/>
        <v>6817.4000000000005</v>
      </c>
      <c r="I1669" s="24">
        <f t="shared" si="1506"/>
        <v>-6817.4</v>
      </c>
      <c r="J1669" s="24">
        <f t="shared" si="1506"/>
        <v>-6817.4</v>
      </c>
      <c r="K1669" s="24">
        <f t="shared" si="1506"/>
        <v>-6817.4</v>
      </c>
      <c r="L1669" s="42">
        <f t="shared" si="1487"/>
        <v>0</v>
      </c>
      <c r="M1669" s="42">
        <f t="shared" si="1488"/>
        <v>0</v>
      </c>
      <c r="N1669" s="42">
        <f t="shared" si="1489"/>
        <v>0</v>
      </c>
      <c r="O1669" s="48">
        <f t="shared" si="1506"/>
        <v>0</v>
      </c>
      <c r="P1669" s="48">
        <f t="shared" si="1506"/>
        <v>0</v>
      </c>
      <c r="Q1669" s="48">
        <f t="shared" si="1506"/>
        <v>0</v>
      </c>
      <c r="R1669" s="45">
        <f t="shared" si="1503"/>
        <v>0</v>
      </c>
      <c r="S1669" s="45">
        <f t="shared" si="1504"/>
        <v>0</v>
      </c>
      <c r="T1669" s="45">
        <f t="shared" si="1505"/>
        <v>0</v>
      </c>
      <c r="U1669" s="48">
        <f t="shared" si="1506"/>
        <v>0</v>
      </c>
      <c r="V1669" s="5">
        <v>0</v>
      </c>
    </row>
    <row r="1670" spans="1:22" ht="63" hidden="1" x14ac:dyDescent="0.25">
      <c r="A1670" s="20" t="s">
        <v>368</v>
      </c>
      <c r="B1670" s="20">
        <v>120</v>
      </c>
      <c r="C1670" s="20" t="s">
        <v>10</v>
      </c>
      <c r="D1670" s="20" t="s">
        <v>32</v>
      </c>
      <c r="E1670" s="23" t="s">
        <v>754</v>
      </c>
      <c r="F1670" s="24">
        <v>6817.4000000000005</v>
      </c>
      <c r="G1670" s="24">
        <v>6817.4000000000005</v>
      </c>
      <c r="H1670" s="24">
        <v>6817.4000000000005</v>
      </c>
      <c r="I1670" s="24">
        <v>-6817.4</v>
      </c>
      <c r="J1670" s="24">
        <v>-6817.4</v>
      </c>
      <c r="K1670" s="24">
        <v>-6817.4</v>
      </c>
      <c r="L1670" s="42">
        <f t="shared" si="1487"/>
        <v>0</v>
      </c>
      <c r="M1670" s="42">
        <f t="shared" si="1488"/>
        <v>0</v>
      </c>
      <c r="N1670" s="42">
        <f t="shared" si="1489"/>
        <v>0</v>
      </c>
      <c r="O1670" s="48"/>
      <c r="P1670" s="48"/>
      <c r="Q1670" s="48"/>
      <c r="R1670" s="45">
        <f t="shared" si="1503"/>
        <v>0</v>
      </c>
      <c r="S1670" s="45">
        <f t="shared" si="1504"/>
        <v>0</v>
      </c>
      <c r="T1670" s="45">
        <f t="shared" si="1505"/>
        <v>0</v>
      </c>
      <c r="U1670" s="48"/>
      <c r="V1670" s="5">
        <v>0</v>
      </c>
    </row>
    <row r="1671" spans="1:22" s="28" customFormat="1" x14ac:dyDescent="0.25">
      <c r="A1671" s="25" t="s">
        <v>374</v>
      </c>
      <c r="B1671" s="25"/>
      <c r="C1671" s="25"/>
      <c r="D1671" s="25"/>
      <c r="E1671" s="26" t="s">
        <v>698</v>
      </c>
      <c r="F1671" s="27">
        <f>F1672+F1676</f>
        <v>21458.3</v>
      </c>
      <c r="G1671" s="27">
        <f t="shared" ref="G1671:K1671" si="1507">G1672+G1676</f>
        <v>20087.399999999998</v>
      </c>
      <c r="H1671" s="27">
        <f t="shared" si="1507"/>
        <v>20087.400000000001</v>
      </c>
      <c r="I1671" s="27">
        <f t="shared" si="1507"/>
        <v>7317.4</v>
      </c>
      <c r="J1671" s="27">
        <f t="shared" si="1507"/>
        <v>6817.4</v>
      </c>
      <c r="K1671" s="27">
        <f t="shared" si="1507"/>
        <v>6817.4</v>
      </c>
      <c r="L1671" s="42">
        <f t="shared" si="1487"/>
        <v>28775.699999999997</v>
      </c>
      <c r="M1671" s="42">
        <f t="shared" si="1488"/>
        <v>26904.799999999996</v>
      </c>
      <c r="N1671" s="42">
        <f t="shared" si="1489"/>
        <v>26904.800000000003</v>
      </c>
      <c r="O1671" s="49">
        <f t="shared" ref="O1671:P1671" si="1508">O1672+O1676</f>
        <v>1000</v>
      </c>
      <c r="P1671" s="49">
        <f t="shared" si="1508"/>
        <v>0</v>
      </c>
      <c r="Q1671" s="49">
        <f t="shared" ref="Q1671" si="1509">Q1672+Q1676</f>
        <v>0</v>
      </c>
      <c r="R1671" s="55">
        <f t="shared" si="1503"/>
        <v>29775.699999999997</v>
      </c>
      <c r="S1671" s="45">
        <f t="shared" si="1504"/>
        <v>26904.799999999996</v>
      </c>
      <c r="T1671" s="45">
        <f t="shared" si="1505"/>
        <v>26904.800000000003</v>
      </c>
      <c r="U1671" s="49">
        <f t="shared" ref="U1671" si="1510">U1672+U1676</f>
        <v>0</v>
      </c>
    </row>
    <row r="1672" spans="1:22" ht="47.25" x14ac:dyDescent="0.25">
      <c r="A1672" s="20" t="s">
        <v>369</v>
      </c>
      <c r="B1672" s="20"/>
      <c r="C1672" s="20"/>
      <c r="D1672" s="20"/>
      <c r="E1672" s="23" t="s">
        <v>699</v>
      </c>
      <c r="F1672" s="24">
        <f>F1673</f>
        <v>15520.4</v>
      </c>
      <c r="G1672" s="24">
        <f t="shared" ref="G1672:U1674" si="1511">G1673</f>
        <v>15520.4</v>
      </c>
      <c r="H1672" s="24">
        <f t="shared" si="1511"/>
        <v>15520.4</v>
      </c>
      <c r="I1672" s="24">
        <f t="shared" si="1511"/>
        <v>6817.4</v>
      </c>
      <c r="J1672" s="24">
        <f t="shared" si="1511"/>
        <v>6817.4</v>
      </c>
      <c r="K1672" s="24">
        <f t="shared" si="1511"/>
        <v>6817.4</v>
      </c>
      <c r="L1672" s="42">
        <f t="shared" si="1487"/>
        <v>22337.8</v>
      </c>
      <c r="M1672" s="42">
        <f t="shared" si="1488"/>
        <v>22337.8</v>
      </c>
      <c r="N1672" s="42">
        <f t="shared" si="1489"/>
        <v>22337.8</v>
      </c>
      <c r="O1672" s="48">
        <f t="shared" si="1511"/>
        <v>0</v>
      </c>
      <c r="P1672" s="48">
        <f t="shared" si="1511"/>
        <v>0</v>
      </c>
      <c r="Q1672" s="48">
        <f t="shared" si="1511"/>
        <v>0</v>
      </c>
      <c r="R1672" s="45">
        <f t="shared" si="1503"/>
        <v>22337.8</v>
      </c>
      <c r="S1672" s="45">
        <f t="shared" si="1504"/>
        <v>22337.8</v>
      </c>
      <c r="T1672" s="45">
        <f t="shared" si="1505"/>
        <v>22337.8</v>
      </c>
      <c r="U1672" s="48">
        <f t="shared" si="1511"/>
        <v>0</v>
      </c>
    </row>
    <row r="1673" spans="1:22" ht="94.5" x14ac:dyDescent="0.25">
      <c r="A1673" s="20" t="s">
        <v>369</v>
      </c>
      <c r="B1673" s="20" t="s">
        <v>13</v>
      </c>
      <c r="C1673" s="20"/>
      <c r="D1673" s="20"/>
      <c r="E1673" s="23" t="s">
        <v>730</v>
      </c>
      <c r="F1673" s="24">
        <f>F1674</f>
        <v>15520.4</v>
      </c>
      <c r="G1673" s="24">
        <f t="shared" si="1511"/>
        <v>15520.4</v>
      </c>
      <c r="H1673" s="24">
        <f t="shared" si="1511"/>
        <v>15520.4</v>
      </c>
      <c r="I1673" s="24">
        <f t="shared" si="1511"/>
        <v>6817.4</v>
      </c>
      <c r="J1673" s="24">
        <f t="shared" si="1511"/>
        <v>6817.4</v>
      </c>
      <c r="K1673" s="24">
        <f t="shared" si="1511"/>
        <v>6817.4</v>
      </c>
      <c r="L1673" s="42">
        <f t="shared" si="1487"/>
        <v>22337.8</v>
      </c>
      <c r="M1673" s="42">
        <f t="shared" si="1488"/>
        <v>22337.8</v>
      </c>
      <c r="N1673" s="42">
        <f t="shared" si="1489"/>
        <v>22337.8</v>
      </c>
      <c r="O1673" s="48">
        <f t="shared" si="1511"/>
        <v>0</v>
      </c>
      <c r="P1673" s="48">
        <f t="shared" si="1511"/>
        <v>0</v>
      </c>
      <c r="Q1673" s="48">
        <f t="shared" si="1511"/>
        <v>0</v>
      </c>
      <c r="R1673" s="45">
        <f t="shared" si="1503"/>
        <v>22337.8</v>
      </c>
      <c r="S1673" s="45">
        <f t="shared" si="1504"/>
        <v>22337.8</v>
      </c>
      <c r="T1673" s="45">
        <f t="shared" si="1505"/>
        <v>22337.8</v>
      </c>
      <c r="U1673" s="48">
        <f t="shared" si="1511"/>
        <v>0</v>
      </c>
    </row>
    <row r="1674" spans="1:22" ht="31.5" x14ac:dyDescent="0.25">
      <c r="A1674" s="20" t="s">
        <v>369</v>
      </c>
      <c r="B1674" s="20" t="s">
        <v>217</v>
      </c>
      <c r="C1674" s="20"/>
      <c r="D1674" s="20"/>
      <c r="E1674" s="23" t="s">
        <v>732</v>
      </c>
      <c r="F1674" s="24">
        <f>F1675</f>
        <v>15520.4</v>
      </c>
      <c r="G1674" s="24">
        <f t="shared" si="1511"/>
        <v>15520.4</v>
      </c>
      <c r="H1674" s="24">
        <f t="shared" si="1511"/>
        <v>15520.4</v>
      </c>
      <c r="I1674" s="24">
        <f t="shared" si="1511"/>
        <v>6817.4</v>
      </c>
      <c r="J1674" s="24">
        <f t="shared" si="1511"/>
        <v>6817.4</v>
      </c>
      <c r="K1674" s="24">
        <f t="shared" si="1511"/>
        <v>6817.4</v>
      </c>
      <c r="L1674" s="42">
        <f t="shared" si="1487"/>
        <v>22337.8</v>
      </c>
      <c r="M1674" s="42">
        <f t="shared" si="1488"/>
        <v>22337.8</v>
      </c>
      <c r="N1674" s="42">
        <f t="shared" si="1489"/>
        <v>22337.8</v>
      </c>
      <c r="O1674" s="48">
        <f t="shared" si="1511"/>
        <v>0</v>
      </c>
      <c r="P1674" s="48">
        <f t="shared" si="1511"/>
        <v>0</v>
      </c>
      <c r="Q1674" s="48">
        <f t="shared" si="1511"/>
        <v>0</v>
      </c>
      <c r="R1674" s="45">
        <f t="shared" si="1503"/>
        <v>22337.8</v>
      </c>
      <c r="S1674" s="45">
        <f t="shared" si="1504"/>
        <v>22337.8</v>
      </c>
      <c r="T1674" s="45">
        <f t="shared" si="1505"/>
        <v>22337.8</v>
      </c>
      <c r="U1674" s="48">
        <f t="shared" si="1511"/>
        <v>0</v>
      </c>
    </row>
    <row r="1675" spans="1:22" ht="63" x14ac:dyDescent="0.25">
      <c r="A1675" s="20" t="s">
        <v>369</v>
      </c>
      <c r="B1675" s="20">
        <v>120</v>
      </c>
      <c r="C1675" s="20" t="s">
        <v>10</v>
      </c>
      <c r="D1675" s="20" t="s">
        <v>32</v>
      </c>
      <c r="E1675" s="23" t="s">
        <v>754</v>
      </c>
      <c r="F1675" s="24">
        <v>15520.4</v>
      </c>
      <c r="G1675" s="24">
        <v>15520.4</v>
      </c>
      <c r="H1675" s="24">
        <v>15520.4</v>
      </c>
      <c r="I1675" s="24">
        <v>6817.4</v>
      </c>
      <c r="J1675" s="24">
        <v>6817.4</v>
      </c>
      <c r="K1675" s="24">
        <v>6817.4</v>
      </c>
      <c r="L1675" s="42">
        <f t="shared" si="1487"/>
        <v>22337.8</v>
      </c>
      <c r="M1675" s="42">
        <f t="shared" si="1488"/>
        <v>22337.8</v>
      </c>
      <c r="N1675" s="42">
        <f t="shared" si="1489"/>
        <v>22337.8</v>
      </c>
      <c r="O1675" s="48"/>
      <c r="P1675" s="48"/>
      <c r="Q1675" s="48"/>
      <c r="R1675" s="45">
        <f t="shared" si="1503"/>
        <v>22337.8</v>
      </c>
      <c r="S1675" s="45">
        <f t="shared" si="1504"/>
        <v>22337.8</v>
      </c>
      <c r="T1675" s="45">
        <f t="shared" si="1505"/>
        <v>22337.8</v>
      </c>
      <c r="U1675" s="48"/>
    </row>
    <row r="1676" spans="1:22" ht="47.25" x14ac:dyDescent="0.25">
      <c r="A1676" s="20" t="s">
        <v>370</v>
      </c>
      <c r="B1676" s="20"/>
      <c r="C1676" s="20"/>
      <c r="D1676" s="20"/>
      <c r="E1676" s="23" t="s">
        <v>700</v>
      </c>
      <c r="F1676" s="24">
        <f>F1677+F1680+F1683</f>
        <v>5937.9</v>
      </c>
      <c r="G1676" s="24">
        <f t="shared" ref="G1676:K1676" si="1512">G1677+G1680+G1683</f>
        <v>4566.9999999999991</v>
      </c>
      <c r="H1676" s="24">
        <f t="shared" si="1512"/>
        <v>4567.0000000000009</v>
      </c>
      <c r="I1676" s="24">
        <f t="shared" si="1512"/>
        <v>500</v>
      </c>
      <c r="J1676" s="24">
        <f t="shared" si="1512"/>
        <v>0</v>
      </c>
      <c r="K1676" s="24">
        <f t="shared" si="1512"/>
        <v>0</v>
      </c>
      <c r="L1676" s="42">
        <f t="shared" si="1487"/>
        <v>6437.9</v>
      </c>
      <c r="M1676" s="42">
        <f t="shared" si="1488"/>
        <v>4566.9999999999991</v>
      </c>
      <c r="N1676" s="42">
        <f t="shared" si="1489"/>
        <v>4567.0000000000009</v>
      </c>
      <c r="O1676" s="48">
        <f t="shared" ref="O1676:P1676" si="1513">O1677+O1680+O1683</f>
        <v>1000</v>
      </c>
      <c r="P1676" s="48">
        <f t="shared" si="1513"/>
        <v>0</v>
      </c>
      <c r="Q1676" s="48">
        <f t="shared" ref="Q1676" si="1514">Q1677+Q1680+Q1683</f>
        <v>0</v>
      </c>
      <c r="R1676" s="45">
        <f t="shared" si="1503"/>
        <v>7437.9</v>
      </c>
      <c r="S1676" s="45">
        <f t="shared" si="1504"/>
        <v>4566.9999999999991</v>
      </c>
      <c r="T1676" s="45">
        <f t="shared" si="1505"/>
        <v>4567.0000000000009</v>
      </c>
      <c r="U1676" s="48">
        <f t="shared" ref="U1676" si="1515">U1677+U1680+U1683</f>
        <v>0</v>
      </c>
    </row>
    <row r="1677" spans="1:22" ht="94.5" x14ac:dyDescent="0.25">
      <c r="A1677" s="20" t="s">
        <v>370</v>
      </c>
      <c r="B1677" s="20" t="s">
        <v>13</v>
      </c>
      <c r="C1677" s="20"/>
      <c r="D1677" s="20"/>
      <c r="E1677" s="23" t="s">
        <v>730</v>
      </c>
      <c r="F1677" s="24">
        <f>F1678</f>
        <v>222.7</v>
      </c>
      <c r="G1677" s="24">
        <f t="shared" ref="G1677:U1678" si="1516">G1678</f>
        <v>222.4</v>
      </c>
      <c r="H1677" s="24">
        <f t="shared" si="1516"/>
        <v>222</v>
      </c>
      <c r="I1677" s="24">
        <f t="shared" si="1516"/>
        <v>0</v>
      </c>
      <c r="J1677" s="24">
        <f t="shared" si="1516"/>
        <v>0</v>
      </c>
      <c r="K1677" s="24">
        <f t="shared" si="1516"/>
        <v>0</v>
      </c>
      <c r="L1677" s="42">
        <f t="shared" si="1487"/>
        <v>222.7</v>
      </c>
      <c r="M1677" s="42">
        <f t="shared" si="1488"/>
        <v>222.4</v>
      </c>
      <c r="N1677" s="42">
        <f t="shared" si="1489"/>
        <v>222</v>
      </c>
      <c r="O1677" s="48">
        <f t="shared" si="1516"/>
        <v>0</v>
      </c>
      <c r="P1677" s="48">
        <f t="shared" si="1516"/>
        <v>0</v>
      </c>
      <c r="Q1677" s="48">
        <f t="shared" si="1516"/>
        <v>0</v>
      </c>
      <c r="R1677" s="45">
        <f t="shared" si="1503"/>
        <v>222.7</v>
      </c>
      <c r="S1677" s="45">
        <f t="shared" si="1504"/>
        <v>222.4</v>
      </c>
      <c r="T1677" s="45">
        <f t="shared" si="1505"/>
        <v>222</v>
      </c>
      <c r="U1677" s="48">
        <f t="shared" si="1516"/>
        <v>0</v>
      </c>
    </row>
    <row r="1678" spans="1:22" ht="31.5" x14ac:dyDescent="0.25">
      <c r="A1678" s="20" t="s">
        <v>370</v>
      </c>
      <c r="B1678" s="20" t="s">
        <v>217</v>
      </c>
      <c r="C1678" s="20"/>
      <c r="D1678" s="20"/>
      <c r="E1678" s="23" t="s">
        <v>732</v>
      </c>
      <c r="F1678" s="24">
        <f>F1679</f>
        <v>222.7</v>
      </c>
      <c r="G1678" s="24">
        <f t="shared" si="1516"/>
        <v>222.4</v>
      </c>
      <c r="H1678" s="24">
        <f t="shared" si="1516"/>
        <v>222</v>
      </c>
      <c r="I1678" s="24">
        <f t="shared" si="1516"/>
        <v>0</v>
      </c>
      <c r="J1678" s="24">
        <f t="shared" si="1516"/>
        <v>0</v>
      </c>
      <c r="K1678" s="24">
        <f t="shared" si="1516"/>
        <v>0</v>
      </c>
      <c r="L1678" s="42">
        <f t="shared" si="1487"/>
        <v>222.7</v>
      </c>
      <c r="M1678" s="42">
        <f t="shared" si="1488"/>
        <v>222.4</v>
      </c>
      <c r="N1678" s="42">
        <f t="shared" si="1489"/>
        <v>222</v>
      </c>
      <c r="O1678" s="48">
        <f t="shared" si="1516"/>
        <v>0</v>
      </c>
      <c r="P1678" s="48">
        <f t="shared" si="1516"/>
        <v>0</v>
      </c>
      <c r="Q1678" s="48">
        <f t="shared" si="1516"/>
        <v>0</v>
      </c>
      <c r="R1678" s="45">
        <f t="shared" si="1503"/>
        <v>222.7</v>
      </c>
      <c r="S1678" s="45">
        <f t="shared" si="1504"/>
        <v>222.4</v>
      </c>
      <c r="T1678" s="45">
        <f t="shared" si="1505"/>
        <v>222</v>
      </c>
      <c r="U1678" s="48">
        <f t="shared" si="1516"/>
        <v>0</v>
      </c>
    </row>
    <row r="1679" spans="1:22" ht="63" x14ac:dyDescent="0.25">
      <c r="A1679" s="20" t="s">
        <v>370</v>
      </c>
      <c r="B1679" s="20">
        <v>120</v>
      </c>
      <c r="C1679" s="20" t="s">
        <v>10</v>
      </c>
      <c r="D1679" s="20" t="s">
        <v>32</v>
      </c>
      <c r="E1679" s="23" t="s">
        <v>754</v>
      </c>
      <c r="F1679" s="24">
        <v>222.7</v>
      </c>
      <c r="G1679" s="24">
        <v>222.4</v>
      </c>
      <c r="H1679" s="24">
        <v>222</v>
      </c>
      <c r="I1679" s="24"/>
      <c r="J1679" s="24"/>
      <c r="K1679" s="24"/>
      <c r="L1679" s="42">
        <f t="shared" si="1487"/>
        <v>222.7</v>
      </c>
      <c r="M1679" s="42">
        <f t="shared" si="1488"/>
        <v>222.4</v>
      </c>
      <c r="N1679" s="42">
        <f t="shared" si="1489"/>
        <v>222</v>
      </c>
      <c r="O1679" s="48"/>
      <c r="P1679" s="48"/>
      <c r="Q1679" s="48"/>
      <c r="R1679" s="45">
        <f t="shared" si="1503"/>
        <v>222.7</v>
      </c>
      <c r="S1679" s="45">
        <f t="shared" si="1504"/>
        <v>222.4</v>
      </c>
      <c r="T1679" s="45">
        <f t="shared" si="1505"/>
        <v>222</v>
      </c>
      <c r="U1679" s="48"/>
    </row>
    <row r="1680" spans="1:22" ht="31.5" x14ac:dyDescent="0.25">
      <c r="A1680" s="20" t="s">
        <v>370</v>
      </c>
      <c r="B1680" s="20" t="s">
        <v>6</v>
      </c>
      <c r="C1680" s="20"/>
      <c r="D1680" s="20"/>
      <c r="E1680" s="23" t="s">
        <v>733</v>
      </c>
      <c r="F1680" s="24">
        <f>F1681</f>
        <v>5659.4</v>
      </c>
      <c r="G1680" s="24">
        <f t="shared" ref="G1680:U1681" si="1517">G1681</f>
        <v>4288.7999999999993</v>
      </c>
      <c r="H1680" s="24">
        <f t="shared" si="1517"/>
        <v>4289.2000000000007</v>
      </c>
      <c r="I1680" s="24">
        <f t="shared" si="1517"/>
        <v>500</v>
      </c>
      <c r="J1680" s="24">
        <f t="shared" si="1517"/>
        <v>0</v>
      </c>
      <c r="K1680" s="24">
        <f t="shared" si="1517"/>
        <v>0</v>
      </c>
      <c r="L1680" s="42">
        <f t="shared" si="1487"/>
        <v>6159.4</v>
      </c>
      <c r="M1680" s="42">
        <f t="shared" si="1488"/>
        <v>4288.7999999999993</v>
      </c>
      <c r="N1680" s="42">
        <f t="shared" si="1489"/>
        <v>4289.2000000000007</v>
      </c>
      <c r="O1680" s="48">
        <f t="shared" si="1517"/>
        <v>1000</v>
      </c>
      <c r="P1680" s="48">
        <f t="shared" si="1517"/>
        <v>0</v>
      </c>
      <c r="Q1680" s="48">
        <f t="shared" si="1517"/>
        <v>0</v>
      </c>
      <c r="R1680" s="45">
        <f t="shared" si="1503"/>
        <v>7159.4</v>
      </c>
      <c r="S1680" s="45">
        <f t="shared" si="1504"/>
        <v>4288.7999999999993</v>
      </c>
      <c r="T1680" s="45">
        <f t="shared" si="1505"/>
        <v>4289.2000000000007</v>
      </c>
      <c r="U1680" s="48">
        <f t="shared" si="1517"/>
        <v>0</v>
      </c>
    </row>
    <row r="1681" spans="1:21" ht="47.25" x14ac:dyDescent="0.25">
      <c r="A1681" s="20" t="s">
        <v>370</v>
      </c>
      <c r="B1681" s="20" t="s">
        <v>167</v>
      </c>
      <c r="C1681" s="20"/>
      <c r="D1681" s="20"/>
      <c r="E1681" s="23" t="s">
        <v>734</v>
      </c>
      <c r="F1681" s="24">
        <f>F1682</f>
        <v>5659.4</v>
      </c>
      <c r="G1681" s="24">
        <f t="shared" si="1517"/>
        <v>4288.7999999999993</v>
      </c>
      <c r="H1681" s="24">
        <f t="shared" si="1517"/>
        <v>4289.2000000000007</v>
      </c>
      <c r="I1681" s="24">
        <f t="shared" si="1517"/>
        <v>500</v>
      </c>
      <c r="J1681" s="24">
        <f t="shared" si="1517"/>
        <v>0</v>
      </c>
      <c r="K1681" s="24">
        <f t="shared" si="1517"/>
        <v>0</v>
      </c>
      <c r="L1681" s="42">
        <f t="shared" si="1487"/>
        <v>6159.4</v>
      </c>
      <c r="M1681" s="42">
        <f t="shared" si="1488"/>
        <v>4288.7999999999993</v>
      </c>
      <c r="N1681" s="42">
        <f t="shared" si="1489"/>
        <v>4289.2000000000007</v>
      </c>
      <c r="O1681" s="48">
        <f t="shared" si="1517"/>
        <v>1000</v>
      </c>
      <c r="P1681" s="48">
        <f t="shared" si="1517"/>
        <v>0</v>
      </c>
      <c r="Q1681" s="48">
        <f t="shared" si="1517"/>
        <v>0</v>
      </c>
      <c r="R1681" s="45">
        <f t="shared" si="1503"/>
        <v>7159.4</v>
      </c>
      <c r="S1681" s="45">
        <f t="shared" si="1504"/>
        <v>4288.7999999999993</v>
      </c>
      <c r="T1681" s="45">
        <f t="shared" si="1505"/>
        <v>4289.2000000000007</v>
      </c>
      <c r="U1681" s="48">
        <f t="shared" si="1517"/>
        <v>0</v>
      </c>
    </row>
    <row r="1682" spans="1:21" ht="63" x14ac:dyDescent="0.25">
      <c r="A1682" s="20" t="s">
        <v>370</v>
      </c>
      <c r="B1682" s="20">
        <v>240</v>
      </c>
      <c r="C1682" s="20" t="s">
        <v>10</v>
      </c>
      <c r="D1682" s="20" t="s">
        <v>32</v>
      </c>
      <c r="E1682" s="23" t="s">
        <v>754</v>
      </c>
      <c r="F1682" s="24">
        <v>5659.4</v>
      </c>
      <c r="G1682" s="24">
        <v>4288.7999999999993</v>
      </c>
      <c r="H1682" s="24">
        <v>4289.2000000000007</v>
      </c>
      <c r="I1682" s="24">
        <v>500</v>
      </c>
      <c r="J1682" s="24"/>
      <c r="K1682" s="24"/>
      <c r="L1682" s="42">
        <f t="shared" si="1487"/>
        <v>6159.4</v>
      </c>
      <c r="M1682" s="42">
        <f t="shared" si="1488"/>
        <v>4288.7999999999993</v>
      </c>
      <c r="N1682" s="42">
        <f t="shared" si="1489"/>
        <v>4289.2000000000007</v>
      </c>
      <c r="O1682" s="48">
        <v>1000</v>
      </c>
      <c r="P1682" s="48"/>
      <c r="Q1682" s="48"/>
      <c r="R1682" s="45">
        <f t="shared" si="1503"/>
        <v>7159.4</v>
      </c>
      <c r="S1682" s="45">
        <f t="shared" si="1504"/>
        <v>4288.7999999999993</v>
      </c>
      <c r="T1682" s="45">
        <f t="shared" si="1505"/>
        <v>4289.2000000000007</v>
      </c>
      <c r="U1682" s="48"/>
    </row>
    <row r="1683" spans="1:21" x14ac:dyDescent="0.25">
      <c r="A1683" s="20" t="s">
        <v>370</v>
      </c>
      <c r="B1683" s="20" t="s">
        <v>7</v>
      </c>
      <c r="C1683" s="20"/>
      <c r="D1683" s="20"/>
      <c r="E1683" s="23" t="s">
        <v>746</v>
      </c>
      <c r="F1683" s="24">
        <f>F1684</f>
        <v>55.8</v>
      </c>
      <c r="G1683" s="24">
        <f t="shared" ref="G1683:U1684" si="1518">G1684</f>
        <v>55.8</v>
      </c>
      <c r="H1683" s="24">
        <f t="shared" si="1518"/>
        <v>55.8</v>
      </c>
      <c r="I1683" s="24">
        <f t="shared" si="1518"/>
        <v>0</v>
      </c>
      <c r="J1683" s="24">
        <f t="shared" si="1518"/>
        <v>0</v>
      </c>
      <c r="K1683" s="24">
        <f t="shared" si="1518"/>
        <v>0</v>
      </c>
      <c r="L1683" s="42">
        <f t="shared" si="1487"/>
        <v>55.8</v>
      </c>
      <c r="M1683" s="42">
        <f t="shared" si="1488"/>
        <v>55.8</v>
      </c>
      <c r="N1683" s="42">
        <f t="shared" si="1489"/>
        <v>55.8</v>
      </c>
      <c r="O1683" s="48">
        <f t="shared" si="1518"/>
        <v>0</v>
      </c>
      <c r="P1683" s="48">
        <f t="shared" si="1518"/>
        <v>0</v>
      </c>
      <c r="Q1683" s="48">
        <f t="shared" si="1518"/>
        <v>0</v>
      </c>
      <c r="R1683" s="45">
        <f t="shared" si="1503"/>
        <v>55.8</v>
      </c>
      <c r="S1683" s="45">
        <f t="shared" si="1504"/>
        <v>55.8</v>
      </c>
      <c r="T1683" s="45">
        <f t="shared" si="1505"/>
        <v>55.8</v>
      </c>
      <c r="U1683" s="48">
        <f t="shared" si="1518"/>
        <v>0</v>
      </c>
    </row>
    <row r="1684" spans="1:21" x14ac:dyDescent="0.25">
      <c r="A1684" s="20" t="s">
        <v>370</v>
      </c>
      <c r="B1684" s="20" t="s">
        <v>215</v>
      </c>
      <c r="C1684" s="20"/>
      <c r="D1684" s="20"/>
      <c r="E1684" s="23" t="s">
        <v>749</v>
      </c>
      <c r="F1684" s="24">
        <f>F1685</f>
        <v>55.8</v>
      </c>
      <c r="G1684" s="24">
        <f t="shared" si="1518"/>
        <v>55.8</v>
      </c>
      <c r="H1684" s="24">
        <f t="shared" si="1518"/>
        <v>55.8</v>
      </c>
      <c r="I1684" s="24">
        <f t="shared" si="1518"/>
        <v>0</v>
      </c>
      <c r="J1684" s="24">
        <f t="shared" si="1518"/>
        <v>0</v>
      </c>
      <c r="K1684" s="24">
        <f t="shared" si="1518"/>
        <v>0</v>
      </c>
      <c r="L1684" s="42">
        <f t="shared" si="1487"/>
        <v>55.8</v>
      </c>
      <c r="M1684" s="42">
        <f t="shared" si="1488"/>
        <v>55.8</v>
      </c>
      <c r="N1684" s="42">
        <f t="shared" si="1489"/>
        <v>55.8</v>
      </c>
      <c r="O1684" s="48">
        <f t="shared" si="1518"/>
        <v>0</v>
      </c>
      <c r="P1684" s="48">
        <f t="shared" si="1518"/>
        <v>0</v>
      </c>
      <c r="Q1684" s="48">
        <f t="shared" si="1518"/>
        <v>0</v>
      </c>
      <c r="R1684" s="45">
        <f t="shared" si="1503"/>
        <v>55.8</v>
      </c>
      <c r="S1684" s="45">
        <f t="shared" si="1504"/>
        <v>55.8</v>
      </c>
      <c r="T1684" s="45">
        <f t="shared" si="1505"/>
        <v>55.8</v>
      </c>
      <c r="U1684" s="48">
        <f t="shared" si="1518"/>
        <v>0</v>
      </c>
    </row>
    <row r="1685" spans="1:21" ht="63" x14ac:dyDescent="0.25">
      <c r="A1685" s="20" t="s">
        <v>370</v>
      </c>
      <c r="B1685" s="20">
        <v>850</v>
      </c>
      <c r="C1685" s="20" t="s">
        <v>10</v>
      </c>
      <c r="D1685" s="20" t="s">
        <v>32</v>
      </c>
      <c r="E1685" s="23" t="s">
        <v>754</v>
      </c>
      <c r="F1685" s="24">
        <v>55.8</v>
      </c>
      <c r="G1685" s="24">
        <v>55.8</v>
      </c>
      <c r="H1685" s="24">
        <v>55.8</v>
      </c>
      <c r="I1685" s="24"/>
      <c r="J1685" s="24"/>
      <c r="K1685" s="24"/>
      <c r="L1685" s="42">
        <f t="shared" si="1487"/>
        <v>55.8</v>
      </c>
      <c r="M1685" s="42">
        <f t="shared" si="1488"/>
        <v>55.8</v>
      </c>
      <c r="N1685" s="42">
        <f t="shared" si="1489"/>
        <v>55.8</v>
      </c>
      <c r="O1685" s="48"/>
      <c r="P1685" s="48"/>
      <c r="Q1685" s="48"/>
      <c r="R1685" s="45">
        <f t="shared" si="1503"/>
        <v>55.8</v>
      </c>
      <c r="S1685" s="45">
        <f t="shared" si="1504"/>
        <v>55.8</v>
      </c>
      <c r="T1685" s="45">
        <f t="shared" si="1505"/>
        <v>55.8</v>
      </c>
      <c r="U1685" s="48"/>
    </row>
    <row r="1686" spans="1:21" s="8" customFormat="1" ht="47.25" x14ac:dyDescent="0.25">
      <c r="A1686" s="1" t="s">
        <v>378</v>
      </c>
      <c r="B1686" s="1"/>
      <c r="C1686" s="1"/>
      <c r="D1686" s="1"/>
      <c r="E1686" s="2" t="s">
        <v>707</v>
      </c>
      <c r="F1686" s="3">
        <f>F1687+F1692</f>
        <v>5945.2000000000007</v>
      </c>
      <c r="G1686" s="3">
        <f t="shared" ref="G1686:K1686" si="1519">G1687+G1692</f>
        <v>5949.6</v>
      </c>
      <c r="H1686" s="3">
        <f t="shared" si="1519"/>
        <v>5949.6</v>
      </c>
      <c r="I1686" s="3">
        <f t="shared" si="1519"/>
        <v>0</v>
      </c>
      <c r="J1686" s="3">
        <f t="shared" si="1519"/>
        <v>0</v>
      </c>
      <c r="K1686" s="3">
        <f t="shared" si="1519"/>
        <v>0</v>
      </c>
      <c r="L1686" s="42">
        <f t="shared" si="1487"/>
        <v>5945.2000000000007</v>
      </c>
      <c r="M1686" s="42">
        <f t="shared" si="1488"/>
        <v>5949.6</v>
      </c>
      <c r="N1686" s="42">
        <f t="shared" si="1489"/>
        <v>5949.6</v>
      </c>
      <c r="O1686" s="50">
        <f t="shared" ref="O1686:P1686" si="1520">O1687+O1692</f>
        <v>1562.9</v>
      </c>
      <c r="P1686" s="50">
        <f t="shared" si="1520"/>
        <v>0</v>
      </c>
      <c r="Q1686" s="50">
        <f t="shared" ref="Q1686" si="1521">Q1687+Q1692</f>
        <v>0</v>
      </c>
      <c r="R1686" s="53">
        <f t="shared" si="1503"/>
        <v>7508.1</v>
      </c>
      <c r="S1686" s="45">
        <f t="shared" si="1504"/>
        <v>5949.6</v>
      </c>
      <c r="T1686" s="45">
        <f t="shared" si="1505"/>
        <v>5949.6</v>
      </c>
      <c r="U1686" s="50">
        <f t="shared" ref="U1686" si="1522">U1687+U1692</f>
        <v>0</v>
      </c>
    </row>
    <row r="1687" spans="1:21" s="28" customFormat="1" ht="31.5" x14ac:dyDescent="0.25">
      <c r="A1687" s="25" t="s">
        <v>379</v>
      </c>
      <c r="B1687" s="25"/>
      <c r="C1687" s="25"/>
      <c r="D1687" s="25"/>
      <c r="E1687" s="26" t="s">
        <v>708</v>
      </c>
      <c r="F1687" s="27">
        <f>F1688</f>
        <v>5327.6</v>
      </c>
      <c r="G1687" s="27">
        <f t="shared" ref="G1687:U1690" si="1523">G1688</f>
        <v>5327.6</v>
      </c>
      <c r="H1687" s="27">
        <f t="shared" si="1523"/>
        <v>5327.6</v>
      </c>
      <c r="I1687" s="27">
        <f t="shared" si="1523"/>
        <v>0</v>
      </c>
      <c r="J1687" s="27">
        <f t="shared" si="1523"/>
        <v>0</v>
      </c>
      <c r="K1687" s="27">
        <f t="shared" si="1523"/>
        <v>0</v>
      </c>
      <c r="L1687" s="42">
        <f t="shared" si="1487"/>
        <v>5327.6</v>
      </c>
      <c r="M1687" s="42">
        <f t="shared" si="1488"/>
        <v>5327.6</v>
      </c>
      <c r="N1687" s="42">
        <f t="shared" si="1489"/>
        <v>5327.6</v>
      </c>
      <c r="O1687" s="49">
        <f t="shared" si="1523"/>
        <v>1562.9</v>
      </c>
      <c r="P1687" s="49">
        <f t="shared" si="1523"/>
        <v>0</v>
      </c>
      <c r="Q1687" s="49">
        <f t="shared" si="1523"/>
        <v>0</v>
      </c>
      <c r="R1687" s="55">
        <f t="shared" si="1503"/>
        <v>6890.5</v>
      </c>
      <c r="S1687" s="45">
        <f t="shared" si="1504"/>
        <v>5327.6</v>
      </c>
      <c r="T1687" s="45">
        <f t="shared" si="1505"/>
        <v>5327.6</v>
      </c>
      <c r="U1687" s="49">
        <f t="shared" si="1523"/>
        <v>0</v>
      </c>
    </row>
    <row r="1688" spans="1:21" ht="63" x14ac:dyDescent="0.25">
      <c r="A1688" s="20" t="s">
        <v>375</v>
      </c>
      <c r="B1688" s="20"/>
      <c r="C1688" s="20"/>
      <c r="D1688" s="20"/>
      <c r="E1688" s="23" t="s">
        <v>709</v>
      </c>
      <c r="F1688" s="24">
        <f>F1689</f>
        <v>5327.6</v>
      </c>
      <c r="G1688" s="24">
        <f t="shared" si="1523"/>
        <v>5327.6</v>
      </c>
      <c r="H1688" s="24">
        <f t="shared" si="1523"/>
        <v>5327.6</v>
      </c>
      <c r="I1688" s="24">
        <f t="shared" si="1523"/>
        <v>0</v>
      </c>
      <c r="J1688" s="24">
        <f t="shared" si="1523"/>
        <v>0</v>
      </c>
      <c r="K1688" s="24">
        <f t="shared" si="1523"/>
        <v>0</v>
      </c>
      <c r="L1688" s="42">
        <f t="shared" si="1487"/>
        <v>5327.6</v>
      </c>
      <c r="M1688" s="42">
        <f t="shared" si="1488"/>
        <v>5327.6</v>
      </c>
      <c r="N1688" s="42">
        <f t="shared" si="1489"/>
        <v>5327.6</v>
      </c>
      <c r="O1688" s="48">
        <f t="shared" si="1523"/>
        <v>1562.9</v>
      </c>
      <c r="P1688" s="48">
        <f t="shared" si="1523"/>
        <v>0</v>
      </c>
      <c r="Q1688" s="48">
        <f t="shared" si="1523"/>
        <v>0</v>
      </c>
      <c r="R1688" s="45">
        <f t="shared" si="1503"/>
        <v>6890.5</v>
      </c>
      <c r="S1688" s="45">
        <f t="shared" si="1504"/>
        <v>5327.6</v>
      </c>
      <c r="T1688" s="45">
        <f t="shared" si="1505"/>
        <v>5327.6</v>
      </c>
      <c r="U1688" s="48">
        <f t="shared" si="1523"/>
        <v>0</v>
      </c>
    </row>
    <row r="1689" spans="1:21" ht="94.5" x14ac:dyDescent="0.25">
      <c r="A1689" s="20" t="s">
        <v>375</v>
      </c>
      <c r="B1689" s="20" t="s">
        <v>13</v>
      </c>
      <c r="C1689" s="20"/>
      <c r="D1689" s="20"/>
      <c r="E1689" s="23" t="s">
        <v>730</v>
      </c>
      <c r="F1689" s="24">
        <f>F1690</f>
        <v>5327.6</v>
      </c>
      <c r="G1689" s="24">
        <f t="shared" si="1523"/>
        <v>5327.6</v>
      </c>
      <c r="H1689" s="24">
        <f t="shared" si="1523"/>
        <v>5327.6</v>
      </c>
      <c r="I1689" s="24">
        <f t="shared" si="1523"/>
        <v>0</v>
      </c>
      <c r="J1689" s="24">
        <f t="shared" si="1523"/>
        <v>0</v>
      </c>
      <c r="K1689" s="24">
        <f t="shared" si="1523"/>
        <v>0</v>
      </c>
      <c r="L1689" s="42">
        <f t="shared" si="1487"/>
        <v>5327.6</v>
      </c>
      <c r="M1689" s="42">
        <f t="shared" si="1488"/>
        <v>5327.6</v>
      </c>
      <c r="N1689" s="42">
        <f t="shared" si="1489"/>
        <v>5327.6</v>
      </c>
      <c r="O1689" s="48">
        <f t="shared" si="1523"/>
        <v>1562.9</v>
      </c>
      <c r="P1689" s="48">
        <f t="shared" si="1523"/>
        <v>0</v>
      </c>
      <c r="Q1689" s="48">
        <f t="shared" si="1523"/>
        <v>0</v>
      </c>
      <c r="R1689" s="45">
        <f t="shared" si="1503"/>
        <v>6890.5</v>
      </c>
      <c r="S1689" s="45">
        <f t="shared" si="1504"/>
        <v>5327.6</v>
      </c>
      <c r="T1689" s="45">
        <f t="shared" si="1505"/>
        <v>5327.6</v>
      </c>
      <c r="U1689" s="48">
        <f t="shared" si="1523"/>
        <v>0</v>
      </c>
    </row>
    <row r="1690" spans="1:21" ht="31.5" x14ac:dyDescent="0.25">
      <c r="A1690" s="20" t="s">
        <v>375</v>
      </c>
      <c r="B1690" s="20" t="s">
        <v>217</v>
      </c>
      <c r="C1690" s="20"/>
      <c r="D1690" s="20"/>
      <c r="E1690" s="23" t="s">
        <v>732</v>
      </c>
      <c r="F1690" s="24">
        <f>F1691</f>
        <v>5327.6</v>
      </c>
      <c r="G1690" s="24">
        <f t="shared" si="1523"/>
        <v>5327.6</v>
      </c>
      <c r="H1690" s="24">
        <f t="shared" si="1523"/>
        <v>5327.6</v>
      </c>
      <c r="I1690" s="24">
        <f t="shared" si="1523"/>
        <v>0</v>
      </c>
      <c r="J1690" s="24">
        <f t="shared" si="1523"/>
        <v>0</v>
      </c>
      <c r="K1690" s="24">
        <f t="shared" si="1523"/>
        <v>0</v>
      </c>
      <c r="L1690" s="42">
        <f t="shared" si="1487"/>
        <v>5327.6</v>
      </c>
      <c r="M1690" s="42">
        <f t="shared" si="1488"/>
        <v>5327.6</v>
      </c>
      <c r="N1690" s="42">
        <f t="shared" si="1489"/>
        <v>5327.6</v>
      </c>
      <c r="O1690" s="48">
        <f t="shared" si="1523"/>
        <v>1562.9</v>
      </c>
      <c r="P1690" s="48">
        <f t="shared" si="1523"/>
        <v>0</v>
      </c>
      <c r="Q1690" s="48">
        <f t="shared" si="1523"/>
        <v>0</v>
      </c>
      <c r="R1690" s="45">
        <f t="shared" si="1503"/>
        <v>6890.5</v>
      </c>
      <c r="S1690" s="45">
        <f t="shared" si="1504"/>
        <v>5327.6</v>
      </c>
      <c r="T1690" s="45">
        <f t="shared" si="1505"/>
        <v>5327.6</v>
      </c>
      <c r="U1690" s="48">
        <f t="shared" si="1523"/>
        <v>0</v>
      </c>
    </row>
    <row r="1691" spans="1:21" ht="31.5" x14ac:dyDescent="0.25">
      <c r="A1691" s="20" t="s">
        <v>375</v>
      </c>
      <c r="B1691" s="20">
        <v>120</v>
      </c>
      <c r="C1691" s="20" t="s">
        <v>10</v>
      </c>
      <c r="D1691" s="20" t="s">
        <v>12</v>
      </c>
      <c r="E1691" s="23" t="s">
        <v>755</v>
      </c>
      <c r="F1691" s="24">
        <v>5327.6</v>
      </c>
      <c r="G1691" s="24">
        <v>5327.6</v>
      </c>
      <c r="H1691" s="24">
        <v>5327.6</v>
      </c>
      <c r="I1691" s="24"/>
      <c r="J1691" s="24"/>
      <c r="K1691" s="24"/>
      <c r="L1691" s="42">
        <f t="shared" si="1487"/>
        <v>5327.6</v>
      </c>
      <c r="M1691" s="42">
        <f t="shared" si="1488"/>
        <v>5327.6</v>
      </c>
      <c r="N1691" s="42">
        <f t="shared" si="1489"/>
        <v>5327.6</v>
      </c>
      <c r="O1691" s="48">
        <v>1562.9</v>
      </c>
      <c r="P1691" s="48"/>
      <c r="Q1691" s="48"/>
      <c r="R1691" s="45">
        <f t="shared" si="1503"/>
        <v>6890.5</v>
      </c>
      <c r="S1691" s="45">
        <f t="shared" si="1504"/>
        <v>5327.6</v>
      </c>
      <c r="T1691" s="45">
        <f t="shared" si="1505"/>
        <v>5327.6</v>
      </c>
      <c r="U1691" s="48"/>
    </row>
    <row r="1692" spans="1:21" s="28" customFormat="1" ht="31.5" x14ac:dyDescent="0.25">
      <c r="A1692" s="25" t="s">
        <v>380</v>
      </c>
      <c r="B1692" s="25"/>
      <c r="C1692" s="25"/>
      <c r="D1692" s="25"/>
      <c r="E1692" s="26" t="s">
        <v>710</v>
      </c>
      <c r="F1692" s="27">
        <f>F1693+F1697</f>
        <v>617.59999999999991</v>
      </c>
      <c r="G1692" s="27">
        <f t="shared" ref="G1692:K1692" si="1524">G1693+G1697</f>
        <v>622</v>
      </c>
      <c r="H1692" s="27">
        <f t="shared" si="1524"/>
        <v>622</v>
      </c>
      <c r="I1692" s="27">
        <f t="shared" si="1524"/>
        <v>0</v>
      </c>
      <c r="J1692" s="27">
        <f t="shared" si="1524"/>
        <v>0</v>
      </c>
      <c r="K1692" s="27">
        <f t="shared" si="1524"/>
        <v>0</v>
      </c>
      <c r="L1692" s="42">
        <f t="shared" si="1487"/>
        <v>617.59999999999991</v>
      </c>
      <c r="M1692" s="42">
        <f t="shared" si="1488"/>
        <v>622</v>
      </c>
      <c r="N1692" s="42">
        <f t="shared" si="1489"/>
        <v>622</v>
      </c>
      <c r="O1692" s="49">
        <f t="shared" ref="O1692:P1692" si="1525">O1693+O1697</f>
        <v>0</v>
      </c>
      <c r="P1692" s="49">
        <f t="shared" si="1525"/>
        <v>0</v>
      </c>
      <c r="Q1692" s="49">
        <f t="shared" ref="Q1692" si="1526">Q1693+Q1697</f>
        <v>0</v>
      </c>
      <c r="R1692" s="55">
        <f t="shared" si="1503"/>
        <v>617.59999999999991</v>
      </c>
      <c r="S1692" s="45">
        <f t="shared" si="1504"/>
        <v>622</v>
      </c>
      <c r="T1692" s="45">
        <f t="shared" si="1505"/>
        <v>622</v>
      </c>
      <c r="U1692" s="49">
        <f t="shared" ref="U1692" si="1527">U1693+U1697</f>
        <v>0</v>
      </c>
    </row>
    <row r="1693" spans="1:21" ht="63" x14ac:dyDescent="0.25">
      <c r="A1693" s="20" t="s">
        <v>376</v>
      </c>
      <c r="B1693" s="20"/>
      <c r="C1693" s="20"/>
      <c r="D1693" s="20"/>
      <c r="E1693" s="23" t="s">
        <v>711</v>
      </c>
      <c r="F1693" s="24">
        <f>F1694</f>
        <v>398.29999999999995</v>
      </c>
      <c r="G1693" s="24">
        <f t="shared" ref="G1693:U1695" si="1528">G1694</f>
        <v>398.29999999999995</v>
      </c>
      <c r="H1693" s="24">
        <f t="shared" si="1528"/>
        <v>398.29999999999995</v>
      </c>
      <c r="I1693" s="24">
        <f t="shared" si="1528"/>
        <v>0</v>
      </c>
      <c r="J1693" s="24">
        <f t="shared" si="1528"/>
        <v>0</v>
      </c>
      <c r="K1693" s="24">
        <f t="shared" si="1528"/>
        <v>0</v>
      </c>
      <c r="L1693" s="42">
        <f t="shared" si="1487"/>
        <v>398.29999999999995</v>
      </c>
      <c r="M1693" s="42">
        <f t="shared" si="1488"/>
        <v>398.29999999999995</v>
      </c>
      <c r="N1693" s="42">
        <f t="shared" si="1489"/>
        <v>398.29999999999995</v>
      </c>
      <c r="O1693" s="48">
        <f t="shared" si="1528"/>
        <v>0</v>
      </c>
      <c r="P1693" s="48">
        <f t="shared" si="1528"/>
        <v>0</v>
      </c>
      <c r="Q1693" s="48">
        <f t="shared" si="1528"/>
        <v>0</v>
      </c>
      <c r="R1693" s="45">
        <f t="shared" si="1503"/>
        <v>398.29999999999995</v>
      </c>
      <c r="S1693" s="45">
        <f t="shared" si="1504"/>
        <v>398.29999999999995</v>
      </c>
      <c r="T1693" s="45">
        <f t="shared" si="1505"/>
        <v>398.29999999999995</v>
      </c>
      <c r="U1693" s="48">
        <f t="shared" si="1528"/>
        <v>0</v>
      </c>
    </row>
    <row r="1694" spans="1:21" ht="94.5" x14ac:dyDescent="0.25">
      <c r="A1694" s="20" t="s">
        <v>376</v>
      </c>
      <c r="B1694" s="20" t="s">
        <v>13</v>
      </c>
      <c r="C1694" s="20"/>
      <c r="D1694" s="20"/>
      <c r="E1694" s="23" t="s">
        <v>730</v>
      </c>
      <c r="F1694" s="24">
        <f>F1695</f>
        <v>398.29999999999995</v>
      </c>
      <c r="G1694" s="24">
        <f t="shared" si="1528"/>
        <v>398.29999999999995</v>
      </c>
      <c r="H1694" s="24">
        <f t="shared" si="1528"/>
        <v>398.29999999999995</v>
      </c>
      <c r="I1694" s="24">
        <f t="shared" si="1528"/>
        <v>0</v>
      </c>
      <c r="J1694" s="24">
        <f t="shared" si="1528"/>
        <v>0</v>
      </c>
      <c r="K1694" s="24">
        <f t="shared" si="1528"/>
        <v>0</v>
      </c>
      <c r="L1694" s="42">
        <f t="shared" si="1487"/>
        <v>398.29999999999995</v>
      </c>
      <c r="M1694" s="42">
        <f t="shared" si="1488"/>
        <v>398.29999999999995</v>
      </c>
      <c r="N1694" s="42">
        <f t="shared" si="1489"/>
        <v>398.29999999999995</v>
      </c>
      <c r="O1694" s="48">
        <f t="shared" si="1528"/>
        <v>0</v>
      </c>
      <c r="P1694" s="48">
        <f t="shared" si="1528"/>
        <v>0</v>
      </c>
      <c r="Q1694" s="48">
        <f t="shared" si="1528"/>
        <v>0</v>
      </c>
      <c r="R1694" s="45">
        <f t="shared" si="1503"/>
        <v>398.29999999999995</v>
      </c>
      <c r="S1694" s="45">
        <f t="shared" si="1504"/>
        <v>398.29999999999995</v>
      </c>
      <c r="T1694" s="45">
        <f t="shared" si="1505"/>
        <v>398.29999999999995</v>
      </c>
      <c r="U1694" s="48">
        <f t="shared" si="1528"/>
        <v>0</v>
      </c>
    </row>
    <row r="1695" spans="1:21" ht="31.5" x14ac:dyDescent="0.25">
      <c r="A1695" s="20" t="s">
        <v>376</v>
      </c>
      <c r="B1695" s="20" t="s">
        <v>217</v>
      </c>
      <c r="C1695" s="20"/>
      <c r="D1695" s="20"/>
      <c r="E1695" s="23" t="s">
        <v>732</v>
      </c>
      <c r="F1695" s="24">
        <f>F1696</f>
        <v>398.29999999999995</v>
      </c>
      <c r="G1695" s="24">
        <f t="shared" si="1528"/>
        <v>398.29999999999995</v>
      </c>
      <c r="H1695" s="24">
        <f t="shared" si="1528"/>
        <v>398.29999999999995</v>
      </c>
      <c r="I1695" s="24">
        <f t="shared" si="1528"/>
        <v>0</v>
      </c>
      <c r="J1695" s="24">
        <f t="shared" si="1528"/>
        <v>0</v>
      </c>
      <c r="K1695" s="24">
        <f t="shared" si="1528"/>
        <v>0</v>
      </c>
      <c r="L1695" s="42">
        <f t="shared" si="1487"/>
        <v>398.29999999999995</v>
      </c>
      <c r="M1695" s="42">
        <f t="shared" si="1488"/>
        <v>398.29999999999995</v>
      </c>
      <c r="N1695" s="42">
        <f t="shared" si="1489"/>
        <v>398.29999999999995</v>
      </c>
      <c r="O1695" s="48">
        <f t="shared" si="1528"/>
        <v>0</v>
      </c>
      <c r="P1695" s="48">
        <f t="shared" si="1528"/>
        <v>0</v>
      </c>
      <c r="Q1695" s="48">
        <f t="shared" si="1528"/>
        <v>0</v>
      </c>
      <c r="R1695" s="45">
        <f t="shared" si="1503"/>
        <v>398.29999999999995</v>
      </c>
      <c r="S1695" s="45">
        <f t="shared" si="1504"/>
        <v>398.29999999999995</v>
      </c>
      <c r="T1695" s="45">
        <f t="shared" si="1505"/>
        <v>398.29999999999995</v>
      </c>
      <c r="U1695" s="48">
        <f t="shared" si="1528"/>
        <v>0</v>
      </c>
    </row>
    <row r="1696" spans="1:21" ht="31.5" x14ac:dyDescent="0.25">
      <c r="A1696" s="20" t="s">
        <v>376</v>
      </c>
      <c r="B1696" s="20">
        <v>120</v>
      </c>
      <c r="C1696" s="20" t="s">
        <v>10</v>
      </c>
      <c r="D1696" s="20" t="s">
        <v>12</v>
      </c>
      <c r="E1696" s="23" t="s">
        <v>755</v>
      </c>
      <c r="F1696" s="24">
        <v>398.29999999999995</v>
      </c>
      <c r="G1696" s="24">
        <v>398.29999999999995</v>
      </c>
      <c r="H1696" s="24">
        <v>398.29999999999995</v>
      </c>
      <c r="I1696" s="24"/>
      <c r="J1696" s="24"/>
      <c r="K1696" s="24"/>
      <c r="L1696" s="42">
        <f t="shared" si="1487"/>
        <v>398.29999999999995</v>
      </c>
      <c r="M1696" s="42">
        <f t="shared" si="1488"/>
        <v>398.29999999999995</v>
      </c>
      <c r="N1696" s="42">
        <f t="shared" si="1489"/>
        <v>398.29999999999995</v>
      </c>
      <c r="O1696" s="48"/>
      <c r="P1696" s="48"/>
      <c r="Q1696" s="48"/>
      <c r="R1696" s="45">
        <f t="shared" si="1503"/>
        <v>398.29999999999995</v>
      </c>
      <c r="S1696" s="45">
        <f t="shared" si="1504"/>
        <v>398.29999999999995</v>
      </c>
      <c r="T1696" s="45">
        <f t="shared" si="1505"/>
        <v>398.29999999999995</v>
      </c>
      <c r="U1696" s="48"/>
    </row>
    <row r="1697" spans="1:21" ht="47.25" x14ac:dyDescent="0.25">
      <c r="A1697" s="20" t="s">
        <v>377</v>
      </c>
      <c r="B1697" s="20"/>
      <c r="C1697" s="20"/>
      <c r="D1697" s="20"/>
      <c r="E1697" s="23" t="s">
        <v>712</v>
      </c>
      <c r="F1697" s="24">
        <f>F1698+F1701+F1704</f>
        <v>219.29999999999998</v>
      </c>
      <c r="G1697" s="24">
        <f t="shared" ref="G1697:K1697" si="1529">G1698+G1701+G1704</f>
        <v>223.7</v>
      </c>
      <c r="H1697" s="24">
        <f t="shared" si="1529"/>
        <v>223.7</v>
      </c>
      <c r="I1697" s="24">
        <f t="shared" si="1529"/>
        <v>0</v>
      </c>
      <c r="J1697" s="24">
        <f t="shared" si="1529"/>
        <v>0</v>
      </c>
      <c r="K1697" s="24">
        <f t="shared" si="1529"/>
        <v>0</v>
      </c>
      <c r="L1697" s="42">
        <f t="shared" si="1487"/>
        <v>219.29999999999998</v>
      </c>
      <c r="M1697" s="42">
        <f t="shared" si="1488"/>
        <v>223.7</v>
      </c>
      <c r="N1697" s="42">
        <f t="shared" si="1489"/>
        <v>223.7</v>
      </c>
      <c r="O1697" s="48">
        <f t="shared" ref="O1697:P1697" si="1530">O1698+O1701+O1704</f>
        <v>0</v>
      </c>
      <c r="P1697" s="48">
        <f t="shared" si="1530"/>
        <v>0</v>
      </c>
      <c r="Q1697" s="48">
        <f t="shared" ref="Q1697" si="1531">Q1698+Q1701+Q1704</f>
        <v>0</v>
      </c>
      <c r="R1697" s="45">
        <f t="shared" si="1503"/>
        <v>219.29999999999998</v>
      </c>
      <c r="S1697" s="45">
        <f t="shared" si="1504"/>
        <v>223.7</v>
      </c>
      <c r="T1697" s="45">
        <f t="shared" si="1505"/>
        <v>223.7</v>
      </c>
      <c r="U1697" s="48">
        <f t="shared" ref="U1697" si="1532">U1698+U1701+U1704</f>
        <v>0</v>
      </c>
    </row>
    <row r="1698" spans="1:21" ht="94.5" x14ac:dyDescent="0.25">
      <c r="A1698" s="20" t="s">
        <v>377</v>
      </c>
      <c r="B1698" s="20" t="s">
        <v>13</v>
      </c>
      <c r="C1698" s="20"/>
      <c r="D1698" s="20"/>
      <c r="E1698" s="23" t="s">
        <v>730</v>
      </c>
      <c r="F1698" s="24">
        <f>F1699</f>
        <v>2</v>
      </c>
      <c r="G1698" s="24">
        <f t="shared" ref="G1698:U1699" si="1533">G1699</f>
        <v>2</v>
      </c>
      <c r="H1698" s="24">
        <f t="shared" si="1533"/>
        <v>2</v>
      </c>
      <c r="I1698" s="24">
        <f t="shared" si="1533"/>
        <v>0</v>
      </c>
      <c r="J1698" s="24">
        <f t="shared" si="1533"/>
        <v>0</v>
      </c>
      <c r="K1698" s="24">
        <f t="shared" si="1533"/>
        <v>0</v>
      </c>
      <c r="L1698" s="42">
        <f t="shared" si="1487"/>
        <v>2</v>
      </c>
      <c r="M1698" s="42">
        <f t="shared" si="1488"/>
        <v>2</v>
      </c>
      <c r="N1698" s="42">
        <f t="shared" si="1489"/>
        <v>2</v>
      </c>
      <c r="O1698" s="48">
        <f t="shared" si="1533"/>
        <v>0</v>
      </c>
      <c r="P1698" s="48">
        <f t="shared" si="1533"/>
        <v>0</v>
      </c>
      <c r="Q1698" s="48">
        <f t="shared" si="1533"/>
        <v>0</v>
      </c>
      <c r="R1698" s="45">
        <f t="shared" si="1503"/>
        <v>2</v>
      </c>
      <c r="S1698" s="45">
        <f t="shared" si="1504"/>
        <v>2</v>
      </c>
      <c r="T1698" s="45">
        <f t="shared" si="1505"/>
        <v>2</v>
      </c>
      <c r="U1698" s="48">
        <f t="shared" si="1533"/>
        <v>0</v>
      </c>
    </row>
    <row r="1699" spans="1:21" ht="31.5" x14ac:dyDescent="0.25">
      <c r="A1699" s="20" t="s">
        <v>377</v>
      </c>
      <c r="B1699" s="20" t="s">
        <v>217</v>
      </c>
      <c r="C1699" s="20"/>
      <c r="D1699" s="20"/>
      <c r="E1699" s="23" t="s">
        <v>732</v>
      </c>
      <c r="F1699" s="24">
        <f>F1700</f>
        <v>2</v>
      </c>
      <c r="G1699" s="24">
        <f t="shared" si="1533"/>
        <v>2</v>
      </c>
      <c r="H1699" s="24">
        <f t="shared" si="1533"/>
        <v>2</v>
      </c>
      <c r="I1699" s="24">
        <f t="shared" si="1533"/>
        <v>0</v>
      </c>
      <c r="J1699" s="24">
        <f t="shared" si="1533"/>
        <v>0</v>
      </c>
      <c r="K1699" s="24">
        <f t="shared" si="1533"/>
        <v>0</v>
      </c>
      <c r="L1699" s="42">
        <f t="shared" si="1487"/>
        <v>2</v>
      </c>
      <c r="M1699" s="42">
        <f t="shared" si="1488"/>
        <v>2</v>
      </c>
      <c r="N1699" s="42">
        <f t="shared" si="1489"/>
        <v>2</v>
      </c>
      <c r="O1699" s="48">
        <f t="shared" si="1533"/>
        <v>0</v>
      </c>
      <c r="P1699" s="48">
        <f t="shared" si="1533"/>
        <v>0</v>
      </c>
      <c r="Q1699" s="48">
        <f t="shared" si="1533"/>
        <v>0</v>
      </c>
      <c r="R1699" s="45">
        <f t="shared" si="1503"/>
        <v>2</v>
      </c>
      <c r="S1699" s="45">
        <f t="shared" si="1504"/>
        <v>2</v>
      </c>
      <c r="T1699" s="45">
        <f t="shared" si="1505"/>
        <v>2</v>
      </c>
      <c r="U1699" s="48">
        <f t="shared" si="1533"/>
        <v>0</v>
      </c>
    </row>
    <row r="1700" spans="1:21" ht="31.5" x14ac:dyDescent="0.25">
      <c r="A1700" s="20" t="s">
        <v>377</v>
      </c>
      <c r="B1700" s="20" t="s">
        <v>217</v>
      </c>
      <c r="C1700" s="20" t="s">
        <v>10</v>
      </c>
      <c r="D1700" s="20" t="s">
        <v>12</v>
      </c>
      <c r="E1700" s="23" t="s">
        <v>755</v>
      </c>
      <c r="F1700" s="24">
        <v>2</v>
      </c>
      <c r="G1700" s="24">
        <v>2</v>
      </c>
      <c r="H1700" s="24">
        <v>2</v>
      </c>
      <c r="I1700" s="24"/>
      <c r="J1700" s="24"/>
      <c r="K1700" s="24"/>
      <c r="L1700" s="42">
        <f t="shared" si="1487"/>
        <v>2</v>
      </c>
      <c r="M1700" s="42">
        <f t="shared" si="1488"/>
        <v>2</v>
      </c>
      <c r="N1700" s="42">
        <f t="shared" si="1489"/>
        <v>2</v>
      </c>
      <c r="O1700" s="48"/>
      <c r="P1700" s="48"/>
      <c r="Q1700" s="48"/>
      <c r="R1700" s="45">
        <f t="shared" si="1503"/>
        <v>2</v>
      </c>
      <c r="S1700" s="45">
        <f t="shared" si="1504"/>
        <v>2</v>
      </c>
      <c r="T1700" s="45">
        <f t="shared" si="1505"/>
        <v>2</v>
      </c>
      <c r="U1700" s="48"/>
    </row>
    <row r="1701" spans="1:21" ht="31.5" x14ac:dyDescent="0.25">
      <c r="A1701" s="20" t="s">
        <v>377</v>
      </c>
      <c r="B1701" s="20" t="s">
        <v>6</v>
      </c>
      <c r="C1701" s="20"/>
      <c r="D1701" s="20"/>
      <c r="E1701" s="23" t="s">
        <v>733</v>
      </c>
      <c r="F1701" s="24">
        <f>F1702</f>
        <v>215.29999999999998</v>
      </c>
      <c r="G1701" s="24">
        <f t="shared" ref="G1701:U1702" si="1534">G1702</f>
        <v>219.7</v>
      </c>
      <c r="H1701" s="24">
        <f t="shared" si="1534"/>
        <v>219.7</v>
      </c>
      <c r="I1701" s="24">
        <f t="shared" si="1534"/>
        <v>0</v>
      </c>
      <c r="J1701" s="24">
        <f t="shared" si="1534"/>
        <v>0</v>
      </c>
      <c r="K1701" s="24">
        <f t="shared" si="1534"/>
        <v>0</v>
      </c>
      <c r="L1701" s="42">
        <f t="shared" si="1487"/>
        <v>215.29999999999998</v>
      </c>
      <c r="M1701" s="42">
        <f t="shared" si="1488"/>
        <v>219.7</v>
      </c>
      <c r="N1701" s="42">
        <f t="shared" si="1489"/>
        <v>219.7</v>
      </c>
      <c r="O1701" s="48">
        <f t="shared" si="1534"/>
        <v>0</v>
      </c>
      <c r="P1701" s="48">
        <f t="shared" si="1534"/>
        <v>0</v>
      </c>
      <c r="Q1701" s="48">
        <f t="shared" si="1534"/>
        <v>0</v>
      </c>
      <c r="R1701" s="45">
        <f t="shared" si="1503"/>
        <v>215.29999999999998</v>
      </c>
      <c r="S1701" s="45">
        <f t="shared" si="1504"/>
        <v>219.7</v>
      </c>
      <c r="T1701" s="45">
        <f t="shared" si="1505"/>
        <v>219.7</v>
      </c>
      <c r="U1701" s="48">
        <f t="shared" si="1534"/>
        <v>0</v>
      </c>
    </row>
    <row r="1702" spans="1:21" ht="47.25" x14ac:dyDescent="0.25">
      <c r="A1702" s="20" t="s">
        <v>377</v>
      </c>
      <c r="B1702" s="20" t="s">
        <v>167</v>
      </c>
      <c r="C1702" s="20"/>
      <c r="D1702" s="20"/>
      <c r="E1702" s="23" t="s">
        <v>734</v>
      </c>
      <c r="F1702" s="24">
        <f>F1703</f>
        <v>215.29999999999998</v>
      </c>
      <c r="G1702" s="24">
        <f t="shared" si="1534"/>
        <v>219.7</v>
      </c>
      <c r="H1702" s="24">
        <f t="shared" si="1534"/>
        <v>219.7</v>
      </c>
      <c r="I1702" s="24">
        <f t="shared" si="1534"/>
        <v>0</v>
      </c>
      <c r="J1702" s="24">
        <f t="shared" si="1534"/>
        <v>0</v>
      </c>
      <c r="K1702" s="24">
        <f t="shared" si="1534"/>
        <v>0</v>
      </c>
      <c r="L1702" s="42">
        <f t="shared" si="1487"/>
        <v>215.29999999999998</v>
      </c>
      <c r="M1702" s="42">
        <f t="shared" si="1488"/>
        <v>219.7</v>
      </c>
      <c r="N1702" s="42">
        <f t="shared" si="1489"/>
        <v>219.7</v>
      </c>
      <c r="O1702" s="48">
        <f t="shared" si="1534"/>
        <v>0</v>
      </c>
      <c r="P1702" s="48">
        <f t="shared" si="1534"/>
        <v>0</v>
      </c>
      <c r="Q1702" s="48">
        <f t="shared" si="1534"/>
        <v>0</v>
      </c>
      <c r="R1702" s="45">
        <f t="shared" si="1503"/>
        <v>215.29999999999998</v>
      </c>
      <c r="S1702" s="45">
        <f t="shared" si="1504"/>
        <v>219.7</v>
      </c>
      <c r="T1702" s="45">
        <f t="shared" si="1505"/>
        <v>219.7</v>
      </c>
      <c r="U1702" s="48">
        <f t="shared" si="1534"/>
        <v>0</v>
      </c>
    </row>
    <row r="1703" spans="1:21" ht="31.5" x14ac:dyDescent="0.25">
      <c r="A1703" s="20" t="s">
        <v>377</v>
      </c>
      <c r="B1703" s="20">
        <v>240</v>
      </c>
      <c r="C1703" s="20" t="s">
        <v>10</v>
      </c>
      <c r="D1703" s="20" t="s">
        <v>12</v>
      </c>
      <c r="E1703" s="23" t="s">
        <v>755</v>
      </c>
      <c r="F1703" s="24">
        <v>215.29999999999998</v>
      </c>
      <c r="G1703" s="24">
        <v>219.7</v>
      </c>
      <c r="H1703" s="24">
        <v>219.7</v>
      </c>
      <c r="I1703" s="24"/>
      <c r="J1703" s="24"/>
      <c r="K1703" s="24"/>
      <c r="L1703" s="42">
        <f t="shared" si="1487"/>
        <v>215.29999999999998</v>
      </c>
      <c r="M1703" s="42">
        <f t="shared" si="1488"/>
        <v>219.7</v>
      </c>
      <c r="N1703" s="42">
        <f t="shared" si="1489"/>
        <v>219.7</v>
      </c>
      <c r="O1703" s="48"/>
      <c r="P1703" s="48"/>
      <c r="Q1703" s="48"/>
      <c r="R1703" s="45">
        <f t="shared" si="1503"/>
        <v>215.29999999999998</v>
      </c>
      <c r="S1703" s="45">
        <f t="shared" si="1504"/>
        <v>219.7</v>
      </c>
      <c r="T1703" s="45">
        <f t="shared" si="1505"/>
        <v>219.7</v>
      </c>
      <c r="U1703" s="48"/>
    </row>
    <row r="1704" spans="1:21" x14ac:dyDescent="0.25">
      <c r="A1704" s="20" t="s">
        <v>377</v>
      </c>
      <c r="B1704" s="20" t="s">
        <v>7</v>
      </c>
      <c r="C1704" s="20"/>
      <c r="D1704" s="20"/>
      <c r="E1704" s="23" t="s">
        <v>746</v>
      </c>
      <c r="F1704" s="24">
        <f>F1705</f>
        <v>2</v>
      </c>
      <c r="G1704" s="24">
        <f t="shared" ref="G1704:U1705" si="1535">G1705</f>
        <v>2</v>
      </c>
      <c r="H1704" s="24">
        <f t="shared" si="1535"/>
        <v>2</v>
      </c>
      <c r="I1704" s="24">
        <f t="shared" si="1535"/>
        <v>0</v>
      </c>
      <c r="J1704" s="24">
        <f t="shared" si="1535"/>
        <v>0</v>
      </c>
      <c r="K1704" s="24">
        <f t="shared" si="1535"/>
        <v>0</v>
      </c>
      <c r="L1704" s="42">
        <f t="shared" si="1487"/>
        <v>2</v>
      </c>
      <c r="M1704" s="42">
        <f t="shared" si="1488"/>
        <v>2</v>
      </c>
      <c r="N1704" s="42">
        <f t="shared" si="1489"/>
        <v>2</v>
      </c>
      <c r="O1704" s="48">
        <f t="shared" si="1535"/>
        <v>0</v>
      </c>
      <c r="P1704" s="48">
        <f t="shared" si="1535"/>
        <v>0</v>
      </c>
      <c r="Q1704" s="48">
        <f t="shared" si="1535"/>
        <v>0</v>
      </c>
      <c r="R1704" s="45">
        <f t="shared" si="1503"/>
        <v>2</v>
      </c>
      <c r="S1704" s="45">
        <f t="shared" si="1504"/>
        <v>2</v>
      </c>
      <c r="T1704" s="45">
        <f t="shared" si="1505"/>
        <v>2</v>
      </c>
      <c r="U1704" s="48">
        <f t="shared" si="1535"/>
        <v>0</v>
      </c>
    </row>
    <row r="1705" spans="1:21" x14ac:dyDescent="0.25">
      <c r="A1705" s="20" t="s">
        <v>377</v>
      </c>
      <c r="B1705" s="20" t="s">
        <v>215</v>
      </c>
      <c r="C1705" s="20"/>
      <c r="D1705" s="20"/>
      <c r="E1705" s="23" t="s">
        <v>749</v>
      </c>
      <c r="F1705" s="24">
        <f>F1706</f>
        <v>2</v>
      </c>
      <c r="G1705" s="24">
        <f t="shared" si="1535"/>
        <v>2</v>
      </c>
      <c r="H1705" s="24">
        <f t="shared" si="1535"/>
        <v>2</v>
      </c>
      <c r="I1705" s="24">
        <f t="shared" si="1535"/>
        <v>0</v>
      </c>
      <c r="J1705" s="24">
        <f t="shared" si="1535"/>
        <v>0</v>
      </c>
      <c r="K1705" s="24">
        <f t="shared" si="1535"/>
        <v>0</v>
      </c>
      <c r="L1705" s="42">
        <f t="shared" si="1487"/>
        <v>2</v>
      </c>
      <c r="M1705" s="42">
        <f t="shared" si="1488"/>
        <v>2</v>
      </c>
      <c r="N1705" s="42">
        <f t="shared" si="1489"/>
        <v>2</v>
      </c>
      <c r="O1705" s="48">
        <f t="shared" si="1535"/>
        <v>0</v>
      </c>
      <c r="P1705" s="48">
        <f t="shared" si="1535"/>
        <v>0</v>
      </c>
      <c r="Q1705" s="48">
        <f t="shared" si="1535"/>
        <v>0</v>
      </c>
      <c r="R1705" s="45">
        <f t="shared" si="1503"/>
        <v>2</v>
      </c>
      <c r="S1705" s="45">
        <f t="shared" si="1504"/>
        <v>2</v>
      </c>
      <c r="T1705" s="45">
        <f t="shared" si="1505"/>
        <v>2</v>
      </c>
      <c r="U1705" s="48">
        <f t="shared" si="1535"/>
        <v>0</v>
      </c>
    </row>
    <row r="1706" spans="1:21" ht="31.5" x14ac:dyDescent="0.25">
      <c r="A1706" s="20" t="s">
        <v>377</v>
      </c>
      <c r="B1706" s="20">
        <v>850</v>
      </c>
      <c r="C1706" s="20" t="s">
        <v>10</v>
      </c>
      <c r="D1706" s="20" t="s">
        <v>12</v>
      </c>
      <c r="E1706" s="23" t="s">
        <v>755</v>
      </c>
      <c r="F1706" s="24">
        <v>2</v>
      </c>
      <c r="G1706" s="24">
        <v>2</v>
      </c>
      <c r="H1706" s="24">
        <v>2</v>
      </c>
      <c r="I1706" s="24"/>
      <c r="J1706" s="24"/>
      <c r="K1706" s="24"/>
      <c r="L1706" s="42">
        <f t="shared" si="1487"/>
        <v>2</v>
      </c>
      <c r="M1706" s="42">
        <f t="shared" si="1488"/>
        <v>2</v>
      </c>
      <c r="N1706" s="42">
        <f t="shared" si="1489"/>
        <v>2</v>
      </c>
      <c r="O1706" s="48"/>
      <c r="P1706" s="48"/>
      <c r="Q1706" s="48"/>
      <c r="R1706" s="45">
        <f t="shared" si="1503"/>
        <v>2</v>
      </c>
      <c r="S1706" s="45">
        <f t="shared" si="1504"/>
        <v>2</v>
      </c>
      <c r="T1706" s="45">
        <f t="shared" si="1505"/>
        <v>2</v>
      </c>
      <c r="U1706" s="48"/>
    </row>
    <row r="1707" spans="1:21" s="8" customFormat="1" ht="31.5" x14ac:dyDescent="0.25">
      <c r="A1707" s="1" t="s">
        <v>25</v>
      </c>
      <c r="B1707" s="1"/>
      <c r="C1707" s="1"/>
      <c r="D1707" s="1"/>
      <c r="E1707" s="2" t="s">
        <v>713</v>
      </c>
      <c r="F1707" s="3">
        <f>F1708+F1713+F1728+F1778</f>
        <v>998780.79999999981</v>
      </c>
      <c r="G1707" s="3">
        <f t="shared" ref="G1707:K1707" si="1536">G1708+G1713+G1728+G1778</f>
        <v>998752.09999999986</v>
      </c>
      <c r="H1707" s="3">
        <f t="shared" si="1536"/>
        <v>998484.29999999981</v>
      </c>
      <c r="I1707" s="3">
        <f t="shared" si="1536"/>
        <v>0</v>
      </c>
      <c r="J1707" s="3">
        <f t="shared" si="1536"/>
        <v>0</v>
      </c>
      <c r="K1707" s="3">
        <f t="shared" si="1536"/>
        <v>0</v>
      </c>
      <c r="L1707" s="42">
        <f t="shared" si="1487"/>
        <v>998780.79999999981</v>
      </c>
      <c r="M1707" s="42">
        <f t="shared" si="1488"/>
        <v>998752.09999999986</v>
      </c>
      <c r="N1707" s="42">
        <f t="shared" si="1489"/>
        <v>998484.29999999981</v>
      </c>
      <c r="O1707" s="50">
        <f t="shared" ref="O1707:P1707" si="1537">O1708+O1713+O1728+O1778</f>
        <v>0</v>
      </c>
      <c r="P1707" s="50">
        <f t="shared" si="1537"/>
        <v>0</v>
      </c>
      <c r="Q1707" s="50">
        <f t="shared" ref="Q1707" si="1538">Q1708+Q1713+Q1728+Q1778</f>
        <v>0</v>
      </c>
      <c r="R1707" s="53">
        <f t="shared" si="1503"/>
        <v>998780.79999999981</v>
      </c>
      <c r="S1707" s="45">
        <f t="shared" si="1504"/>
        <v>998752.09999999986</v>
      </c>
      <c r="T1707" s="45">
        <f t="shared" si="1505"/>
        <v>998484.29999999981</v>
      </c>
      <c r="U1707" s="50">
        <f t="shared" ref="U1707" si="1539">U1708+U1713+U1728+U1778</f>
        <v>0</v>
      </c>
    </row>
    <row r="1708" spans="1:21" s="28" customFormat="1" x14ac:dyDescent="0.25">
      <c r="A1708" s="25" t="s">
        <v>353</v>
      </c>
      <c r="B1708" s="25"/>
      <c r="C1708" s="25"/>
      <c r="D1708" s="25"/>
      <c r="E1708" s="26" t="s">
        <v>714</v>
      </c>
      <c r="F1708" s="27">
        <f>F1709</f>
        <v>3657.3</v>
      </c>
      <c r="G1708" s="27">
        <f t="shared" ref="G1708:U1711" si="1540">G1709</f>
        <v>3657.3</v>
      </c>
      <c r="H1708" s="27">
        <f t="shared" si="1540"/>
        <v>3657.3</v>
      </c>
      <c r="I1708" s="27">
        <f t="shared" si="1540"/>
        <v>0</v>
      </c>
      <c r="J1708" s="27">
        <f t="shared" si="1540"/>
        <v>0</v>
      </c>
      <c r="K1708" s="27">
        <f t="shared" si="1540"/>
        <v>0</v>
      </c>
      <c r="L1708" s="42">
        <f t="shared" si="1487"/>
        <v>3657.3</v>
      </c>
      <c r="M1708" s="42">
        <f t="shared" si="1488"/>
        <v>3657.3</v>
      </c>
      <c r="N1708" s="42">
        <f t="shared" si="1489"/>
        <v>3657.3</v>
      </c>
      <c r="O1708" s="49">
        <f t="shared" si="1540"/>
        <v>0</v>
      </c>
      <c r="P1708" s="49">
        <f t="shared" si="1540"/>
        <v>0</v>
      </c>
      <c r="Q1708" s="49">
        <f t="shared" si="1540"/>
        <v>0</v>
      </c>
      <c r="R1708" s="55">
        <f t="shared" si="1503"/>
        <v>3657.3</v>
      </c>
      <c r="S1708" s="45">
        <f t="shared" si="1504"/>
        <v>3657.3</v>
      </c>
      <c r="T1708" s="45">
        <f t="shared" si="1505"/>
        <v>3657.3</v>
      </c>
      <c r="U1708" s="49">
        <f t="shared" si="1540"/>
        <v>0</v>
      </c>
    </row>
    <row r="1709" spans="1:21" ht="47.25" x14ac:dyDescent="0.25">
      <c r="A1709" s="20" t="s">
        <v>333</v>
      </c>
      <c r="B1709" s="20"/>
      <c r="C1709" s="20"/>
      <c r="D1709" s="20"/>
      <c r="E1709" s="23" t="s">
        <v>715</v>
      </c>
      <c r="F1709" s="24">
        <f>F1710</f>
        <v>3657.3</v>
      </c>
      <c r="G1709" s="24">
        <f t="shared" si="1540"/>
        <v>3657.3</v>
      </c>
      <c r="H1709" s="24">
        <f t="shared" si="1540"/>
        <v>3657.3</v>
      </c>
      <c r="I1709" s="24">
        <f t="shared" si="1540"/>
        <v>0</v>
      </c>
      <c r="J1709" s="24">
        <f t="shared" si="1540"/>
        <v>0</v>
      </c>
      <c r="K1709" s="24">
        <f t="shared" si="1540"/>
        <v>0</v>
      </c>
      <c r="L1709" s="42">
        <f t="shared" si="1487"/>
        <v>3657.3</v>
      </c>
      <c r="M1709" s="42">
        <f t="shared" si="1488"/>
        <v>3657.3</v>
      </c>
      <c r="N1709" s="42">
        <f t="shared" si="1489"/>
        <v>3657.3</v>
      </c>
      <c r="O1709" s="48">
        <f t="shared" si="1540"/>
        <v>0</v>
      </c>
      <c r="P1709" s="48">
        <f t="shared" si="1540"/>
        <v>0</v>
      </c>
      <c r="Q1709" s="48">
        <f t="shared" si="1540"/>
        <v>0</v>
      </c>
      <c r="R1709" s="45">
        <f t="shared" si="1503"/>
        <v>3657.3</v>
      </c>
      <c r="S1709" s="45">
        <f t="shared" si="1504"/>
        <v>3657.3</v>
      </c>
      <c r="T1709" s="45">
        <f t="shared" si="1505"/>
        <v>3657.3</v>
      </c>
      <c r="U1709" s="48">
        <f t="shared" si="1540"/>
        <v>0</v>
      </c>
    </row>
    <row r="1710" spans="1:21" ht="94.5" x14ac:dyDescent="0.25">
      <c r="A1710" s="20" t="s">
        <v>333</v>
      </c>
      <c r="B1710" s="20" t="s">
        <v>13</v>
      </c>
      <c r="C1710" s="20"/>
      <c r="D1710" s="20"/>
      <c r="E1710" s="23" t="s">
        <v>730</v>
      </c>
      <c r="F1710" s="24">
        <f>F1711</f>
        <v>3657.3</v>
      </c>
      <c r="G1710" s="24">
        <f t="shared" si="1540"/>
        <v>3657.3</v>
      </c>
      <c r="H1710" s="24">
        <f t="shared" si="1540"/>
        <v>3657.3</v>
      </c>
      <c r="I1710" s="24">
        <f t="shared" si="1540"/>
        <v>0</v>
      </c>
      <c r="J1710" s="24">
        <f t="shared" si="1540"/>
        <v>0</v>
      </c>
      <c r="K1710" s="24">
        <f t="shared" si="1540"/>
        <v>0</v>
      </c>
      <c r="L1710" s="42">
        <f t="shared" si="1487"/>
        <v>3657.3</v>
      </c>
      <c r="M1710" s="42">
        <f t="shared" si="1488"/>
        <v>3657.3</v>
      </c>
      <c r="N1710" s="42">
        <f t="shared" si="1489"/>
        <v>3657.3</v>
      </c>
      <c r="O1710" s="48">
        <f t="shared" si="1540"/>
        <v>0</v>
      </c>
      <c r="P1710" s="48">
        <f t="shared" si="1540"/>
        <v>0</v>
      </c>
      <c r="Q1710" s="48">
        <f t="shared" si="1540"/>
        <v>0</v>
      </c>
      <c r="R1710" s="45">
        <f t="shared" si="1503"/>
        <v>3657.3</v>
      </c>
      <c r="S1710" s="45">
        <f t="shared" si="1504"/>
        <v>3657.3</v>
      </c>
      <c r="T1710" s="45">
        <f t="shared" si="1505"/>
        <v>3657.3</v>
      </c>
      <c r="U1710" s="48">
        <f t="shared" si="1540"/>
        <v>0</v>
      </c>
    </row>
    <row r="1711" spans="1:21" ht="31.5" x14ac:dyDescent="0.25">
      <c r="A1711" s="20" t="s">
        <v>333</v>
      </c>
      <c r="B1711" s="20" t="s">
        <v>217</v>
      </c>
      <c r="C1711" s="20"/>
      <c r="D1711" s="20"/>
      <c r="E1711" s="23" t="s">
        <v>732</v>
      </c>
      <c r="F1711" s="24">
        <f>F1712</f>
        <v>3657.3</v>
      </c>
      <c r="G1711" s="24">
        <f t="shared" si="1540"/>
        <v>3657.3</v>
      </c>
      <c r="H1711" s="24">
        <f t="shared" si="1540"/>
        <v>3657.3</v>
      </c>
      <c r="I1711" s="24">
        <f t="shared" si="1540"/>
        <v>0</v>
      </c>
      <c r="J1711" s="24">
        <f t="shared" si="1540"/>
        <v>0</v>
      </c>
      <c r="K1711" s="24">
        <f t="shared" si="1540"/>
        <v>0</v>
      </c>
      <c r="L1711" s="42">
        <f t="shared" si="1487"/>
        <v>3657.3</v>
      </c>
      <c r="M1711" s="42">
        <f t="shared" si="1488"/>
        <v>3657.3</v>
      </c>
      <c r="N1711" s="42">
        <f t="shared" si="1489"/>
        <v>3657.3</v>
      </c>
      <c r="O1711" s="48">
        <f t="shared" si="1540"/>
        <v>0</v>
      </c>
      <c r="P1711" s="48">
        <f t="shared" si="1540"/>
        <v>0</v>
      </c>
      <c r="Q1711" s="48">
        <f t="shared" si="1540"/>
        <v>0</v>
      </c>
      <c r="R1711" s="45">
        <f t="shared" si="1503"/>
        <v>3657.3</v>
      </c>
      <c r="S1711" s="45">
        <f t="shared" si="1504"/>
        <v>3657.3</v>
      </c>
      <c r="T1711" s="45">
        <f t="shared" si="1505"/>
        <v>3657.3</v>
      </c>
      <c r="U1711" s="48">
        <f t="shared" si="1540"/>
        <v>0</v>
      </c>
    </row>
    <row r="1712" spans="1:21" ht="78.75" x14ac:dyDescent="0.25">
      <c r="A1712" s="20" t="s">
        <v>333</v>
      </c>
      <c r="B1712" s="20">
        <v>120</v>
      </c>
      <c r="C1712" s="20" t="s">
        <v>10</v>
      </c>
      <c r="D1712" s="20" t="s">
        <v>44</v>
      </c>
      <c r="E1712" s="23" t="s">
        <v>753</v>
      </c>
      <c r="F1712" s="24">
        <v>3657.3</v>
      </c>
      <c r="G1712" s="24">
        <v>3657.3</v>
      </c>
      <c r="H1712" s="24">
        <v>3657.3</v>
      </c>
      <c r="I1712" s="24"/>
      <c r="J1712" s="24"/>
      <c r="K1712" s="24"/>
      <c r="L1712" s="42">
        <f t="shared" si="1487"/>
        <v>3657.3</v>
      </c>
      <c r="M1712" s="42">
        <f t="shared" si="1488"/>
        <v>3657.3</v>
      </c>
      <c r="N1712" s="42">
        <f t="shared" si="1489"/>
        <v>3657.3</v>
      </c>
      <c r="O1712" s="48"/>
      <c r="P1712" s="48"/>
      <c r="Q1712" s="48"/>
      <c r="R1712" s="45">
        <f t="shared" si="1503"/>
        <v>3657.3</v>
      </c>
      <c r="S1712" s="45">
        <f t="shared" si="1504"/>
        <v>3657.3</v>
      </c>
      <c r="T1712" s="45">
        <f t="shared" si="1505"/>
        <v>3657.3</v>
      </c>
      <c r="U1712" s="48"/>
    </row>
    <row r="1713" spans="1:21" s="28" customFormat="1" ht="31.5" x14ac:dyDescent="0.25">
      <c r="A1713" s="25" t="s">
        <v>196</v>
      </c>
      <c r="B1713" s="25"/>
      <c r="C1713" s="25"/>
      <c r="D1713" s="25"/>
      <c r="E1713" s="26" t="s">
        <v>716</v>
      </c>
      <c r="F1713" s="27">
        <f>F1714+F1718</f>
        <v>223970.4</v>
      </c>
      <c r="G1713" s="27">
        <f t="shared" ref="G1713:K1713" si="1541">G1714+G1718</f>
        <v>222896.7</v>
      </c>
      <c r="H1713" s="27">
        <f t="shared" si="1541"/>
        <v>222878.40000000002</v>
      </c>
      <c r="I1713" s="27">
        <f t="shared" si="1541"/>
        <v>0</v>
      </c>
      <c r="J1713" s="27">
        <f t="shared" si="1541"/>
        <v>0</v>
      </c>
      <c r="K1713" s="27">
        <f t="shared" si="1541"/>
        <v>0</v>
      </c>
      <c r="L1713" s="42">
        <f t="shared" ref="L1713:L1776" si="1542">F1713+I1713</f>
        <v>223970.4</v>
      </c>
      <c r="M1713" s="42">
        <f t="shared" ref="M1713:M1776" si="1543">G1713+J1713</f>
        <v>222896.7</v>
      </c>
      <c r="N1713" s="42">
        <f t="shared" ref="N1713:N1776" si="1544">H1713+K1713</f>
        <v>222878.40000000002</v>
      </c>
      <c r="O1713" s="49">
        <f t="shared" ref="O1713:P1713" si="1545">O1714+O1718</f>
        <v>0</v>
      </c>
      <c r="P1713" s="49">
        <f t="shared" si="1545"/>
        <v>0</v>
      </c>
      <c r="Q1713" s="49">
        <f t="shared" ref="Q1713" si="1546">Q1714+Q1718</f>
        <v>0</v>
      </c>
      <c r="R1713" s="55">
        <f t="shared" si="1503"/>
        <v>223970.4</v>
      </c>
      <c r="S1713" s="45">
        <f t="shared" si="1504"/>
        <v>222896.7</v>
      </c>
      <c r="T1713" s="45">
        <f t="shared" si="1505"/>
        <v>222878.40000000002</v>
      </c>
      <c r="U1713" s="49">
        <f t="shared" ref="U1713" si="1547">U1714+U1718</f>
        <v>0</v>
      </c>
    </row>
    <row r="1714" spans="1:21" ht="63" x14ac:dyDescent="0.25">
      <c r="A1714" s="20" t="s">
        <v>168</v>
      </c>
      <c r="B1714" s="20"/>
      <c r="C1714" s="20"/>
      <c r="D1714" s="20"/>
      <c r="E1714" s="23" t="s">
        <v>717</v>
      </c>
      <c r="F1714" s="24">
        <f>F1715</f>
        <v>192946.4</v>
      </c>
      <c r="G1714" s="24">
        <f t="shared" ref="G1714:U1716" si="1548">G1715</f>
        <v>192946.40000000002</v>
      </c>
      <c r="H1714" s="24">
        <f t="shared" si="1548"/>
        <v>192946.40000000002</v>
      </c>
      <c r="I1714" s="24">
        <f t="shared" si="1548"/>
        <v>0</v>
      </c>
      <c r="J1714" s="24">
        <f t="shared" si="1548"/>
        <v>0</v>
      </c>
      <c r="K1714" s="24">
        <f t="shared" si="1548"/>
        <v>0</v>
      </c>
      <c r="L1714" s="42">
        <f t="shared" si="1542"/>
        <v>192946.4</v>
      </c>
      <c r="M1714" s="42">
        <f t="shared" si="1543"/>
        <v>192946.40000000002</v>
      </c>
      <c r="N1714" s="42">
        <f t="shared" si="1544"/>
        <v>192946.40000000002</v>
      </c>
      <c r="O1714" s="48">
        <f t="shared" si="1548"/>
        <v>0</v>
      </c>
      <c r="P1714" s="48">
        <f t="shared" si="1548"/>
        <v>0</v>
      </c>
      <c r="Q1714" s="48">
        <f t="shared" si="1548"/>
        <v>0</v>
      </c>
      <c r="R1714" s="45">
        <f t="shared" si="1503"/>
        <v>192946.4</v>
      </c>
      <c r="S1714" s="45">
        <f t="shared" si="1504"/>
        <v>192946.40000000002</v>
      </c>
      <c r="T1714" s="45">
        <f t="shared" si="1505"/>
        <v>192946.40000000002</v>
      </c>
      <c r="U1714" s="48">
        <f t="shared" si="1548"/>
        <v>0</v>
      </c>
    </row>
    <row r="1715" spans="1:21" ht="94.5" x14ac:dyDescent="0.25">
      <c r="A1715" s="20" t="s">
        <v>168</v>
      </c>
      <c r="B1715" s="20" t="s">
        <v>13</v>
      </c>
      <c r="C1715" s="20"/>
      <c r="D1715" s="20"/>
      <c r="E1715" s="23" t="s">
        <v>730</v>
      </c>
      <c r="F1715" s="24">
        <f>F1716</f>
        <v>192946.4</v>
      </c>
      <c r="G1715" s="24">
        <f t="shared" si="1548"/>
        <v>192946.40000000002</v>
      </c>
      <c r="H1715" s="24">
        <f t="shared" si="1548"/>
        <v>192946.40000000002</v>
      </c>
      <c r="I1715" s="24">
        <f t="shared" si="1548"/>
        <v>0</v>
      </c>
      <c r="J1715" s="24">
        <f t="shared" si="1548"/>
        <v>0</v>
      </c>
      <c r="K1715" s="24">
        <f t="shared" si="1548"/>
        <v>0</v>
      </c>
      <c r="L1715" s="42">
        <f t="shared" si="1542"/>
        <v>192946.4</v>
      </c>
      <c r="M1715" s="42">
        <f t="shared" si="1543"/>
        <v>192946.40000000002</v>
      </c>
      <c r="N1715" s="42">
        <f t="shared" si="1544"/>
        <v>192946.40000000002</v>
      </c>
      <c r="O1715" s="48">
        <f t="shared" si="1548"/>
        <v>0</v>
      </c>
      <c r="P1715" s="48">
        <f t="shared" si="1548"/>
        <v>0</v>
      </c>
      <c r="Q1715" s="48">
        <f t="shared" si="1548"/>
        <v>0</v>
      </c>
      <c r="R1715" s="45">
        <f t="shared" si="1503"/>
        <v>192946.4</v>
      </c>
      <c r="S1715" s="45">
        <f t="shared" si="1504"/>
        <v>192946.40000000002</v>
      </c>
      <c r="T1715" s="45">
        <f t="shared" si="1505"/>
        <v>192946.40000000002</v>
      </c>
      <c r="U1715" s="48">
        <f t="shared" si="1548"/>
        <v>0</v>
      </c>
    </row>
    <row r="1716" spans="1:21" ht="31.5" x14ac:dyDescent="0.25">
      <c r="A1716" s="20" t="s">
        <v>168</v>
      </c>
      <c r="B1716" s="20" t="s">
        <v>217</v>
      </c>
      <c r="C1716" s="20"/>
      <c r="D1716" s="20"/>
      <c r="E1716" s="23" t="s">
        <v>732</v>
      </c>
      <c r="F1716" s="24">
        <f>F1717</f>
        <v>192946.4</v>
      </c>
      <c r="G1716" s="24">
        <f t="shared" si="1548"/>
        <v>192946.40000000002</v>
      </c>
      <c r="H1716" s="24">
        <f t="shared" si="1548"/>
        <v>192946.40000000002</v>
      </c>
      <c r="I1716" s="24">
        <f t="shared" si="1548"/>
        <v>0</v>
      </c>
      <c r="J1716" s="24">
        <f t="shared" si="1548"/>
        <v>0</v>
      </c>
      <c r="K1716" s="24">
        <f t="shared" si="1548"/>
        <v>0</v>
      </c>
      <c r="L1716" s="42">
        <f t="shared" si="1542"/>
        <v>192946.4</v>
      </c>
      <c r="M1716" s="42">
        <f t="shared" si="1543"/>
        <v>192946.40000000002</v>
      </c>
      <c r="N1716" s="42">
        <f t="shared" si="1544"/>
        <v>192946.40000000002</v>
      </c>
      <c r="O1716" s="48">
        <f t="shared" si="1548"/>
        <v>0</v>
      </c>
      <c r="P1716" s="48">
        <f t="shared" si="1548"/>
        <v>0</v>
      </c>
      <c r="Q1716" s="48">
        <f t="shared" si="1548"/>
        <v>0</v>
      </c>
      <c r="R1716" s="45">
        <f t="shared" si="1503"/>
        <v>192946.4</v>
      </c>
      <c r="S1716" s="45">
        <f t="shared" si="1504"/>
        <v>192946.40000000002</v>
      </c>
      <c r="T1716" s="45">
        <f t="shared" si="1505"/>
        <v>192946.40000000002</v>
      </c>
      <c r="U1716" s="48">
        <f t="shared" si="1548"/>
        <v>0</v>
      </c>
    </row>
    <row r="1717" spans="1:21" ht="78.75" x14ac:dyDescent="0.25">
      <c r="A1717" s="20" t="s">
        <v>168</v>
      </c>
      <c r="B1717" s="20">
        <v>120</v>
      </c>
      <c r="C1717" s="20" t="s">
        <v>10</v>
      </c>
      <c r="D1717" s="20" t="s">
        <v>44</v>
      </c>
      <c r="E1717" s="23" t="s">
        <v>753</v>
      </c>
      <c r="F1717" s="24">
        <v>192946.4</v>
      </c>
      <c r="G1717" s="24">
        <v>192946.40000000002</v>
      </c>
      <c r="H1717" s="24">
        <v>192946.40000000002</v>
      </c>
      <c r="I1717" s="24"/>
      <c r="J1717" s="24"/>
      <c r="K1717" s="24"/>
      <c r="L1717" s="42">
        <f t="shared" si="1542"/>
        <v>192946.4</v>
      </c>
      <c r="M1717" s="42">
        <f t="shared" si="1543"/>
        <v>192946.40000000002</v>
      </c>
      <c r="N1717" s="42">
        <f t="shared" si="1544"/>
        <v>192946.40000000002</v>
      </c>
      <c r="O1717" s="48"/>
      <c r="P1717" s="48"/>
      <c r="Q1717" s="48"/>
      <c r="R1717" s="45">
        <f t="shared" si="1503"/>
        <v>192946.4</v>
      </c>
      <c r="S1717" s="45">
        <f t="shared" si="1504"/>
        <v>192946.40000000002</v>
      </c>
      <c r="T1717" s="45">
        <f t="shared" si="1505"/>
        <v>192946.40000000002</v>
      </c>
      <c r="U1717" s="48"/>
    </row>
    <row r="1718" spans="1:21" ht="47.25" x14ac:dyDescent="0.25">
      <c r="A1718" s="20" t="s">
        <v>169</v>
      </c>
      <c r="B1718" s="20"/>
      <c r="C1718" s="20"/>
      <c r="D1718" s="20"/>
      <c r="E1718" s="23" t="s">
        <v>718</v>
      </c>
      <c r="F1718" s="24">
        <f>F1719+F1722+F1725</f>
        <v>31024</v>
      </c>
      <c r="G1718" s="24">
        <f t="shared" ref="G1718:K1718" si="1549">G1719+G1722+G1725</f>
        <v>29950.3</v>
      </c>
      <c r="H1718" s="24">
        <f t="shared" si="1549"/>
        <v>29932</v>
      </c>
      <c r="I1718" s="24">
        <f t="shared" si="1549"/>
        <v>0</v>
      </c>
      <c r="J1718" s="24">
        <f t="shared" si="1549"/>
        <v>0</v>
      </c>
      <c r="K1718" s="24">
        <f t="shared" si="1549"/>
        <v>0</v>
      </c>
      <c r="L1718" s="42">
        <f t="shared" si="1542"/>
        <v>31024</v>
      </c>
      <c r="M1718" s="42">
        <f t="shared" si="1543"/>
        <v>29950.3</v>
      </c>
      <c r="N1718" s="42">
        <f t="shared" si="1544"/>
        <v>29932</v>
      </c>
      <c r="O1718" s="48">
        <f t="shared" ref="O1718:P1718" si="1550">O1719+O1722+O1725</f>
        <v>0</v>
      </c>
      <c r="P1718" s="48">
        <f t="shared" si="1550"/>
        <v>0</v>
      </c>
      <c r="Q1718" s="48">
        <f t="shared" ref="Q1718" si="1551">Q1719+Q1722+Q1725</f>
        <v>0</v>
      </c>
      <c r="R1718" s="45">
        <f t="shared" si="1503"/>
        <v>31024</v>
      </c>
      <c r="S1718" s="45">
        <f t="shared" si="1504"/>
        <v>29950.3</v>
      </c>
      <c r="T1718" s="45">
        <f t="shared" si="1505"/>
        <v>29932</v>
      </c>
      <c r="U1718" s="48">
        <f t="shared" ref="U1718" si="1552">U1719+U1722+U1725</f>
        <v>0</v>
      </c>
    </row>
    <row r="1719" spans="1:21" ht="94.5" x14ac:dyDescent="0.25">
      <c r="A1719" s="20" t="s">
        <v>169</v>
      </c>
      <c r="B1719" s="20" t="s">
        <v>13</v>
      </c>
      <c r="C1719" s="20"/>
      <c r="D1719" s="20"/>
      <c r="E1719" s="23" t="s">
        <v>730</v>
      </c>
      <c r="F1719" s="24">
        <f>F1720</f>
        <v>24.7</v>
      </c>
      <c r="G1719" s="24">
        <f t="shared" ref="G1719:U1720" si="1553">G1720</f>
        <v>24.7</v>
      </c>
      <c r="H1719" s="24">
        <f t="shared" si="1553"/>
        <v>24.7</v>
      </c>
      <c r="I1719" s="24">
        <f t="shared" si="1553"/>
        <v>0</v>
      </c>
      <c r="J1719" s="24">
        <f t="shared" si="1553"/>
        <v>0</v>
      </c>
      <c r="K1719" s="24">
        <f t="shared" si="1553"/>
        <v>0</v>
      </c>
      <c r="L1719" s="42">
        <f t="shared" si="1542"/>
        <v>24.7</v>
      </c>
      <c r="M1719" s="42">
        <f t="shared" si="1543"/>
        <v>24.7</v>
      </c>
      <c r="N1719" s="42">
        <f t="shared" si="1544"/>
        <v>24.7</v>
      </c>
      <c r="O1719" s="48">
        <f t="shared" si="1553"/>
        <v>0</v>
      </c>
      <c r="P1719" s="48">
        <f t="shared" si="1553"/>
        <v>0</v>
      </c>
      <c r="Q1719" s="48">
        <f t="shared" si="1553"/>
        <v>0</v>
      </c>
      <c r="R1719" s="45">
        <f t="shared" si="1503"/>
        <v>24.7</v>
      </c>
      <c r="S1719" s="45">
        <f t="shared" si="1504"/>
        <v>24.7</v>
      </c>
      <c r="T1719" s="45">
        <f t="shared" si="1505"/>
        <v>24.7</v>
      </c>
      <c r="U1719" s="48">
        <f t="shared" si="1553"/>
        <v>0</v>
      </c>
    </row>
    <row r="1720" spans="1:21" ht="31.5" x14ac:dyDescent="0.25">
      <c r="A1720" s="20" t="s">
        <v>169</v>
      </c>
      <c r="B1720" s="20" t="s">
        <v>217</v>
      </c>
      <c r="C1720" s="20"/>
      <c r="D1720" s="20"/>
      <c r="E1720" s="23" t="s">
        <v>732</v>
      </c>
      <c r="F1720" s="24">
        <f>F1721</f>
        <v>24.7</v>
      </c>
      <c r="G1720" s="24">
        <f t="shared" si="1553"/>
        <v>24.7</v>
      </c>
      <c r="H1720" s="24">
        <f t="shared" si="1553"/>
        <v>24.7</v>
      </c>
      <c r="I1720" s="24">
        <f t="shared" si="1553"/>
        <v>0</v>
      </c>
      <c r="J1720" s="24">
        <f t="shared" si="1553"/>
        <v>0</v>
      </c>
      <c r="K1720" s="24">
        <f t="shared" si="1553"/>
        <v>0</v>
      </c>
      <c r="L1720" s="42">
        <f t="shared" si="1542"/>
        <v>24.7</v>
      </c>
      <c r="M1720" s="42">
        <f t="shared" si="1543"/>
        <v>24.7</v>
      </c>
      <c r="N1720" s="42">
        <f t="shared" si="1544"/>
        <v>24.7</v>
      </c>
      <c r="O1720" s="48">
        <f t="shared" si="1553"/>
        <v>0</v>
      </c>
      <c r="P1720" s="48">
        <f t="shared" si="1553"/>
        <v>0</v>
      </c>
      <c r="Q1720" s="48">
        <f t="shared" si="1553"/>
        <v>0</v>
      </c>
      <c r="R1720" s="45">
        <f t="shared" si="1503"/>
        <v>24.7</v>
      </c>
      <c r="S1720" s="45">
        <f t="shared" si="1504"/>
        <v>24.7</v>
      </c>
      <c r="T1720" s="45">
        <f t="shared" si="1505"/>
        <v>24.7</v>
      </c>
      <c r="U1720" s="48">
        <f t="shared" si="1553"/>
        <v>0</v>
      </c>
    </row>
    <row r="1721" spans="1:21" ht="78.75" x14ac:dyDescent="0.25">
      <c r="A1721" s="20" t="s">
        <v>169</v>
      </c>
      <c r="B1721" s="20">
        <v>120</v>
      </c>
      <c r="C1721" s="20" t="s">
        <v>10</v>
      </c>
      <c r="D1721" s="20" t="s">
        <v>44</v>
      </c>
      <c r="E1721" s="23" t="s">
        <v>753</v>
      </c>
      <c r="F1721" s="24">
        <v>24.7</v>
      </c>
      <c r="G1721" s="24">
        <v>24.7</v>
      </c>
      <c r="H1721" s="24">
        <v>24.7</v>
      </c>
      <c r="I1721" s="24"/>
      <c r="J1721" s="24"/>
      <c r="K1721" s="24"/>
      <c r="L1721" s="42">
        <f t="shared" si="1542"/>
        <v>24.7</v>
      </c>
      <c r="M1721" s="42">
        <f t="shared" si="1543"/>
        <v>24.7</v>
      </c>
      <c r="N1721" s="42">
        <f t="shared" si="1544"/>
        <v>24.7</v>
      </c>
      <c r="O1721" s="48"/>
      <c r="P1721" s="48"/>
      <c r="Q1721" s="48"/>
      <c r="R1721" s="45">
        <f t="shared" si="1503"/>
        <v>24.7</v>
      </c>
      <c r="S1721" s="45">
        <f t="shared" si="1504"/>
        <v>24.7</v>
      </c>
      <c r="T1721" s="45">
        <f t="shared" si="1505"/>
        <v>24.7</v>
      </c>
      <c r="U1721" s="48"/>
    </row>
    <row r="1722" spans="1:21" ht="31.5" x14ac:dyDescent="0.25">
      <c r="A1722" s="20" t="s">
        <v>169</v>
      </c>
      <c r="B1722" s="20" t="s">
        <v>6</v>
      </c>
      <c r="C1722" s="20"/>
      <c r="D1722" s="20"/>
      <c r="E1722" s="23" t="s">
        <v>733</v>
      </c>
      <c r="F1722" s="24">
        <f>F1723</f>
        <v>30794.2</v>
      </c>
      <c r="G1722" s="24">
        <f t="shared" ref="G1722:U1723" si="1554">G1723</f>
        <v>29747.3</v>
      </c>
      <c r="H1722" s="24">
        <f t="shared" si="1554"/>
        <v>29747.3</v>
      </c>
      <c r="I1722" s="24">
        <f t="shared" si="1554"/>
        <v>0</v>
      </c>
      <c r="J1722" s="24">
        <f t="shared" si="1554"/>
        <v>0</v>
      </c>
      <c r="K1722" s="24">
        <f t="shared" si="1554"/>
        <v>0</v>
      </c>
      <c r="L1722" s="42">
        <f t="shared" si="1542"/>
        <v>30794.2</v>
      </c>
      <c r="M1722" s="42">
        <f t="shared" si="1543"/>
        <v>29747.3</v>
      </c>
      <c r="N1722" s="42">
        <f t="shared" si="1544"/>
        <v>29747.3</v>
      </c>
      <c r="O1722" s="48">
        <f t="shared" si="1554"/>
        <v>0</v>
      </c>
      <c r="P1722" s="48">
        <f t="shared" si="1554"/>
        <v>0</v>
      </c>
      <c r="Q1722" s="48">
        <f t="shared" si="1554"/>
        <v>0</v>
      </c>
      <c r="R1722" s="45">
        <f t="shared" si="1503"/>
        <v>30794.2</v>
      </c>
      <c r="S1722" s="45">
        <f t="shared" si="1504"/>
        <v>29747.3</v>
      </c>
      <c r="T1722" s="45">
        <f t="shared" si="1505"/>
        <v>29747.3</v>
      </c>
      <c r="U1722" s="48">
        <f t="shared" si="1554"/>
        <v>0</v>
      </c>
    </row>
    <row r="1723" spans="1:21" ht="47.25" x14ac:dyDescent="0.25">
      <c r="A1723" s="20" t="s">
        <v>169</v>
      </c>
      <c r="B1723" s="20" t="s">
        <v>167</v>
      </c>
      <c r="C1723" s="20"/>
      <c r="D1723" s="20"/>
      <c r="E1723" s="23" t="s">
        <v>734</v>
      </c>
      <c r="F1723" s="24">
        <f>F1724</f>
        <v>30794.2</v>
      </c>
      <c r="G1723" s="24">
        <f t="shared" si="1554"/>
        <v>29747.3</v>
      </c>
      <c r="H1723" s="24">
        <f t="shared" si="1554"/>
        <v>29747.3</v>
      </c>
      <c r="I1723" s="24">
        <f t="shared" si="1554"/>
        <v>0</v>
      </c>
      <c r="J1723" s="24">
        <f t="shared" si="1554"/>
        <v>0</v>
      </c>
      <c r="K1723" s="24">
        <f t="shared" si="1554"/>
        <v>0</v>
      </c>
      <c r="L1723" s="42">
        <f t="shared" si="1542"/>
        <v>30794.2</v>
      </c>
      <c r="M1723" s="42">
        <f t="shared" si="1543"/>
        <v>29747.3</v>
      </c>
      <c r="N1723" s="42">
        <f t="shared" si="1544"/>
        <v>29747.3</v>
      </c>
      <c r="O1723" s="48">
        <f t="shared" si="1554"/>
        <v>0</v>
      </c>
      <c r="P1723" s="48">
        <f t="shared" si="1554"/>
        <v>0</v>
      </c>
      <c r="Q1723" s="48">
        <f t="shared" si="1554"/>
        <v>0</v>
      </c>
      <c r="R1723" s="45">
        <f t="shared" si="1503"/>
        <v>30794.2</v>
      </c>
      <c r="S1723" s="45">
        <f t="shared" si="1504"/>
        <v>29747.3</v>
      </c>
      <c r="T1723" s="45">
        <f t="shared" si="1505"/>
        <v>29747.3</v>
      </c>
      <c r="U1723" s="48">
        <f t="shared" si="1554"/>
        <v>0</v>
      </c>
    </row>
    <row r="1724" spans="1:21" ht="78.75" x14ac:dyDescent="0.25">
      <c r="A1724" s="20" t="s">
        <v>169</v>
      </c>
      <c r="B1724" s="20">
        <v>240</v>
      </c>
      <c r="C1724" s="20" t="s">
        <v>10</v>
      </c>
      <c r="D1724" s="20" t="s">
        <v>44</v>
      </c>
      <c r="E1724" s="23" t="s">
        <v>753</v>
      </c>
      <c r="F1724" s="24">
        <v>30794.2</v>
      </c>
      <c r="G1724" s="24">
        <v>29747.3</v>
      </c>
      <c r="H1724" s="24">
        <v>29747.3</v>
      </c>
      <c r="I1724" s="24"/>
      <c r="J1724" s="24"/>
      <c r="K1724" s="24"/>
      <c r="L1724" s="42">
        <f t="shared" si="1542"/>
        <v>30794.2</v>
      </c>
      <c r="M1724" s="42">
        <f t="shared" si="1543"/>
        <v>29747.3</v>
      </c>
      <c r="N1724" s="42">
        <f t="shared" si="1544"/>
        <v>29747.3</v>
      </c>
      <c r="O1724" s="48"/>
      <c r="P1724" s="48"/>
      <c r="Q1724" s="48"/>
      <c r="R1724" s="45">
        <f t="shared" si="1503"/>
        <v>30794.2</v>
      </c>
      <c r="S1724" s="45">
        <f t="shared" si="1504"/>
        <v>29747.3</v>
      </c>
      <c r="T1724" s="45">
        <f t="shared" si="1505"/>
        <v>29747.3</v>
      </c>
      <c r="U1724" s="48"/>
    </row>
    <row r="1725" spans="1:21" x14ac:dyDescent="0.25">
      <c r="A1725" s="20" t="s">
        <v>169</v>
      </c>
      <c r="B1725" s="20" t="s">
        <v>7</v>
      </c>
      <c r="C1725" s="20"/>
      <c r="D1725" s="20"/>
      <c r="E1725" s="23" t="s">
        <v>746</v>
      </c>
      <c r="F1725" s="24">
        <f>F1726</f>
        <v>205.1</v>
      </c>
      <c r="G1725" s="24">
        <f t="shared" ref="G1725:U1726" si="1555">G1726</f>
        <v>178.30000000000004</v>
      </c>
      <c r="H1725" s="24">
        <f t="shared" si="1555"/>
        <v>160</v>
      </c>
      <c r="I1725" s="24">
        <f t="shared" si="1555"/>
        <v>0</v>
      </c>
      <c r="J1725" s="24">
        <f t="shared" si="1555"/>
        <v>0</v>
      </c>
      <c r="K1725" s="24">
        <f t="shared" si="1555"/>
        <v>0</v>
      </c>
      <c r="L1725" s="42">
        <f t="shared" si="1542"/>
        <v>205.1</v>
      </c>
      <c r="M1725" s="42">
        <f t="shared" si="1543"/>
        <v>178.30000000000004</v>
      </c>
      <c r="N1725" s="42">
        <f t="shared" si="1544"/>
        <v>160</v>
      </c>
      <c r="O1725" s="48">
        <f t="shared" si="1555"/>
        <v>0</v>
      </c>
      <c r="P1725" s="48">
        <f t="shared" si="1555"/>
        <v>0</v>
      </c>
      <c r="Q1725" s="48">
        <f t="shared" si="1555"/>
        <v>0</v>
      </c>
      <c r="R1725" s="45">
        <f t="shared" si="1503"/>
        <v>205.1</v>
      </c>
      <c r="S1725" s="45">
        <f t="shared" si="1504"/>
        <v>178.30000000000004</v>
      </c>
      <c r="T1725" s="45">
        <f t="shared" si="1505"/>
        <v>160</v>
      </c>
      <c r="U1725" s="48">
        <f t="shared" si="1555"/>
        <v>0</v>
      </c>
    </row>
    <row r="1726" spans="1:21" x14ac:dyDescent="0.25">
      <c r="A1726" s="20" t="s">
        <v>169</v>
      </c>
      <c r="B1726" s="20" t="s">
        <v>215</v>
      </c>
      <c r="C1726" s="20"/>
      <c r="D1726" s="20"/>
      <c r="E1726" s="23" t="s">
        <v>749</v>
      </c>
      <c r="F1726" s="24">
        <f>F1727</f>
        <v>205.1</v>
      </c>
      <c r="G1726" s="24">
        <f t="shared" si="1555"/>
        <v>178.30000000000004</v>
      </c>
      <c r="H1726" s="24">
        <f t="shared" si="1555"/>
        <v>160</v>
      </c>
      <c r="I1726" s="24">
        <f t="shared" si="1555"/>
        <v>0</v>
      </c>
      <c r="J1726" s="24">
        <f t="shared" si="1555"/>
        <v>0</v>
      </c>
      <c r="K1726" s="24">
        <f t="shared" si="1555"/>
        <v>0</v>
      </c>
      <c r="L1726" s="42">
        <f t="shared" si="1542"/>
        <v>205.1</v>
      </c>
      <c r="M1726" s="42">
        <f t="shared" si="1543"/>
        <v>178.30000000000004</v>
      </c>
      <c r="N1726" s="42">
        <f t="shared" si="1544"/>
        <v>160</v>
      </c>
      <c r="O1726" s="48">
        <f t="shared" si="1555"/>
        <v>0</v>
      </c>
      <c r="P1726" s="48">
        <f t="shared" si="1555"/>
        <v>0</v>
      </c>
      <c r="Q1726" s="48">
        <f t="shared" si="1555"/>
        <v>0</v>
      </c>
      <c r="R1726" s="45">
        <f t="shared" si="1503"/>
        <v>205.1</v>
      </c>
      <c r="S1726" s="45">
        <f t="shared" si="1504"/>
        <v>178.30000000000004</v>
      </c>
      <c r="T1726" s="45">
        <f t="shared" si="1505"/>
        <v>160</v>
      </c>
      <c r="U1726" s="48">
        <f t="shared" si="1555"/>
        <v>0</v>
      </c>
    </row>
    <row r="1727" spans="1:21" ht="78.75" x14ac:dyDescent="0.25">
      <c r="A1727" s="20" t="s">
        <v>169</v>
      </c>
      <c r="B1727" s="20">
        <v>850</v>
      </c>
      <c r="C1727" s="20" t="s">
        <v>10</v>
      </c>
      <c r="D1727" s="20" t="s">
        <v>44</v>
      </c>
      <c r="E1727" s="23" t="s">
        <v>753</v>
      </c>
      <c r="F1727" s="24">
        <v>205.1</v>
      </c>
      <c r="G1727" s="24">
        <v>178.30000000000004</v>
      </c>
      <c r="H1727" s="24">
        <v>160</v>
      </c>
      <c r="I1727" s="24"/>
      <c r="J1727" s="24"/>
      <c r="K1727" s="24"/>
      <c r="L1727" s="42">
        <f t="shared" si="1542"/>
        <v>205.1</v>
      </c>
      <c r="M1727" s="42">
        <f t="shared" si="1543"/>
        <v>178.30000000000004</v>
      </c>
      <c r="N1727" s="42">
        <f t="shared" si="1544"/>
        <v>160</v>
      </c>
      <c r="O1727" s="48"/>
      <c r="P1727" s="48"/>
      <c r="Q1727" s="48"/>
      <c r="R1727" s="45">
        <f t="shared" si="1503"/>
        <v>205.1</v>
      </c>
      <c r="S1727" s="45">
        <f t="shared" si="1504"/>
        <v>178.30000000000004</v>
      </c>
      <c r="T1727" s="45">
        <f t="shared" si="1505"/>
        <v>160</v>
      </c>
      <c r="U1727" s="48"/>
    </row>
    <row r="1728" spans="1:21" s="28" customFormat="1" ht="31.5" x14ac:dyDescent="0.25">
      <c r="A1728" s="25" t="s">
        <v>26</v>
      </c>
      <c r="B1728" s="25"/>
      <c r="C1728" s="25"/>
      <c r="D1728" s="25"/>
      <c r="E1728" s="26" t="s">
        <v>719</v>
      </c>
      <c r="F1728" s="27">
        <f>F1729+F1742</f>
        <v>557668.79999999993</v>
      </c>
      <c r="G1728" s="27">
        <f t="shared" ref="G1728:K1728" si="1556">G1729+G1742</f>
        <v>558461.89999999991</v>
      </c>
      <c r="H1728" s="27">
        <f t="shared" si="1556"/>
        <v>558340.39999999991</v>
      </c>
      <c r="I1728" s="27">
        <f t="shared" si="1556"/>
        <v>140.59999999999991</v>
      </c>
      <c r="J1728" s="27">
        <f t="shared" si="1556"/>
        <v>142.59999999999991</v>
      </c>
      <c r="K1728" s="27">
        <f t="shared" si="1556"/>
        <v>142.59999999999991</v>
      </c>
      <c r="L1728" s="42">
        <f t="shared" si="1542"/>
        <v>557809.39999999991</v>
      </c>
      <c r="M1728" s="42">
        <f t="shared" si="1543"/>
        <v>558604.49999999988</v>
      </c>
      <c r="N1728" s="42">
        <f t="shared" si="1544"/>
        <v>558482.99999999988</v>
      </c>
      <c r="O1728" s="49">
        <f t="shared" ref="O1728:P1728" si="1557">O1729+O1742</f>
        <v>0</v>
      </c>
      <c r="P1728" s="49">
        <f t="shared" si="1557"/>
        <v>0</v>
      </c>
      <c r="Q1728" s="49">
        <f t="shared" ref="Q1728" si="1558">Q1729+Q1742</f>
        <v>0</v>
      </c>
      <c r="R1728" s="55">
        <f t="shared" si="1503"/>
        <v>557809.39999999991</v>
      </c>
      <c r="S1728" s="45">
        <f t="shared" si="1504"/>
        <v>558604.49999999988</v>
      </c>
      <c r="T1728" s="45">
        <f t="shared" si="1505"/>
        <v>558482.99999999988</v>
      </c>
      <c r="U1728" s="49">
        <f t="shared" ref="U1728" si="1559">U1729+U1742</f>
        <v>0</v>
      </c>
    </row>
    <row r="1729" spans="1:21" ht="63" x14ac:dyDescent="0.25">
      <c r="A1729" s="20" t="s">
        <v>27</v>
      </c>
      <c r="B1729" s="20"/>
      <c r="C1729" s="20"/>
      <c r="D1729" s="20"/>
      <c r="E1729" s="23" t="s">
        <v>720</v>
      </c>
      <c r="F1729" s="24">
        <f>F1730</f>
        <v>506085.1999999999</v>
      </c>
      <c r="G1729" s="24">
        <f t="shared" ref="G1729:U1730" si="1560">G1730</f>
        <v>506085.1999999999</v>
      </c>
      <c r="H1729" s="24">
        <f t="shared" si="1560"/>
        <v>506085.1999999999</v>
      </c>
      <c r="I1729" s="24">
        <f t="shared" si="1560"/>
        <v>54.599999999999909</v>
      </c>
      <c r="J1729" s="24">
        <f t="shared" si="1560"/>
        <v>54.599999999999909</v>
      </c>
      <c r="K1729" s="24">
        <f t="shared" si="1560"/>
        <v>54.599999999999909</v>
      </c>
      <c r="L1729" s="42">
        <f t="shared" si="1542"/>
        <v>506139.79999999987</v>
      </c>
      <c r="M1729" s="42">
        <f t="shared" si="1543"/>
        <v>506139.79999999987</v>
      </c>
      <c r="N1729" s="42">
        <f t="shared" si="1544"/>
        <v>506139.79999999987</v>
      </c>
      <c r="O1729" s="48">
        <f t="shared" si="1560"/>
        <v>0</v>
      </c>
      <c r="P1729" s="48">
        <f t="shared" si="1560"/>
        <v>0</v>
      </c>
      <c r="Q1729" s="48">
        <f t="shared" si="1560"/>
        <v>0</v>
      </c>
      <c r="R1729" s="45">
        <f t="shared" ref="R1729:R1792" si="1561">L1729+O1729</f>
        <v>506139.79999999987</v>
      </c>
      <c r="S1729" s="45">
        <f t="shared" ref="S1729:S1792" si="1562">M1729+P1729</f>
        <v>506139.79999999987</v>
      </c>
      <c r="T1729" s="45">
        <f t="shared" ref="T1729:T1792" si="1563">N1729+Q1729</f>
        <v>506139.79999999987</v>
      </c>
      <c r="U1729" s="48">
        <f t="shared" si="1560"/>
        <v>0</v>
      </c>
    </row>
    <row r="1730" spans="1:21" ht="94.5" x14ac:dyDescent="0.25">
      <c r="A1730" s="20" t="s">
        <v>27</v>
      </c>
      <c r="B1730" s="20" t="s">
        <v>13</v>
      </c>
      <c r="C1730" s="20"/>
      <c r="D1730" s="20"/>
      <c r="E1730" s="23" t="s">
        <v>730</v>
      </c>
      <c r="F1730" s="24">
        <f>F1731</f>
        <v>506085.1999999999</v>
      </c>
      <c r="G1730" s="24">
        <f t="shared" si="1560"/>
        <v>506085.1999999999</v>
      </c>
      <c r="H1730" s="24">
        <f t="shared" si="1560"/>
        <v>506085.1999999999</v>
      </c>
      <c r="I1730" s="24">
        <f t="shared" si="1560"/>
        <v>54.599999999999909</v>
      </c>
      <c r="J1730" s="24">
        <f t="shared" si="1560"/>
        <v>54.599999999999909</v>
      </c>
      <c r="K1730" s="24">
        <f t="shared" si="1560"/>
        <v>54.599999999999909</v>
      </c>
      <c r="L1730" s="42">
        <f t="shared" si="1542"/>
        <v>506139.79999999987</v>
      </c>
      <c r="M1730" s="42">
        <f t="shared" si="1543"/>
        <v>506139.79999999987</v>
      </c>
      <c r="N1730" s="42">
        <f t="shared" si="1544"/>
        <v>506139.79999999987</v>
      </c>
      <c r="O1730" s="48">
        <f t="shared" si="1560"/>
        <v>0</v>
      </c>
      <c r="P1730" s="48">
        <f t="shared" si="1560"/>
        <v>0</v>
      </c>
      <c r="Q1730" s="48">
        <f t="shared" si="1560"/>
        <v>0</v>
      </c>
      <c r="R1730" s="45">
        <f t="shared" si="1561"/>
        <v>506139.79999999987</v>
      </c>
      <c r="S1730" s="45">
        <f t="shared" si="1562"/>
        <v>506139.79999999987</v>
      </c>
      <c r="T1730" s="45">
        <f t="shared" si="1563"/>
        <v>506139.79999999987</v>
      </c>
      <c r="U1730" s="48">
        <f t="shared" si="1560"/>
        <v>0</v>
      </c>
    </row>
    <row r="1731" spans="1:21" ht="31.5" x14ac:dyDescent="0.25">
      <c r="A1731" s="20" t="s">
        <v>27</v>
      </c>
      <c r="B1731" s="20" t="s">
        <v>217</v>
      </c>
      <c r="C1731" s="20"/>
      <c r="D1731" s="20"/>
      <c r="E1731" s="23" t="s">
        <v>732</v>
      </c>
      <c r="F1731" s="24">
        <f>F1732+F1733+F1734+F1735+F1736+F1737+F1738+F1739+F1740+F1741</f>
        <v>506085.1999999999</v>
      </c>
      <c r="G1731" s="24">
        <f t="shared" ref="G1731:K1731" si="1564">G1732+G1733+G1734+G1735+G1736+G1737+G1738+G1739+G1740+G1741</f>
        <v>506085.1999999999</v>
      </c>
      <c r="H1731" s="24">
        <f t="shared" si="1564"/>
        <v>506085.1999999999</v>
      </c>
      <c r="I1731" s="24">
        <f t="shared" si="1564"/>
        <v>54.599999999999909</v>
      </c>
      <c r="J1731" s="24">
        <f t="shared" si="1564"/>
        <v>54.599999999999909</v>
      </c>
      <c r="K1731" s="24">
        <f t="shared" si="1564"/>
        <v>54.599999999999909</v>
      </c>
      <c r="L1731" s="42">
        <f t="shared" si="1542"/>
        <v>506139.79999999987</v>
      </c>
      <c r="M1731" s="42">
        <f t="shared" si="1543"/>
        <v>506139.79999999987</v>
      </c>
      <c r="N1731" s="42">
        <f t="shared" si="1544"/>
        <v>506139.79999999987</v>
      </c>
      <c r="O1731" s="48">
        <f t="shared" ref="O1731:P1731" si="1565">O1732+O1733+O1734+O1735+O1736+O1737+O1738+O1739+O1740+O1741</f>
        <v>0</v>
      </c>
      <c r="P1731" s="48">
        <f t="shared" si="1565"/>
        <v>0</v>
      </c>
      <c r="Q1731" s="48">
        <f t="shared" ref="Q1731" si="1566">Q1732+Q1733+Q1734+Q1735+Q1736+Q1737+Q1738+Q1739+Q1740+Q1741</f>
        <v>0</v>
      </c>
      <c r="R1731" s="45">
        <f t="shared" si="1561"/>
        <v>506139.79999999987</v>
      </c>
      <c r="S1731" s="45">
        <f t="shared" si="1562"/>
        <v>506139.79999999987</v>
      </c>
      <c r="T1731" s="45">
        <f t="shared" si="1563"/>
        <v>506139.79999999987</v>
      </c>
      <c r="U1731" s="48">
        <f t="shared" ref="U1731" si="1567">U1732+U1733+U1734+U1735+U1736+U1737+U1738+U1739+U1740+U1741</f>
        <v>0</v>
      </c>
    </row>
    <row r="1732" spans="1:21" ht="63" x14ac:dyDescent="0.25">
      <c r="A1732" s="20" t="s">
        <v>27</v>
      </c>
      <c r="B1732" s="20">
        <v>120</v>
      </c>
      <c r="C1732" s="20" t="s">
        <v>10</v>
      </c>
      <c r="D1732" s="20" t="s">
        <v>32</v>
      </c>
      <c r="E1732" s="23" t="s">
        <v>754</v>
      </c>
      <c r="F1732" s="24">
        <v>88093.2</v>
      </c>
      <c r="G1732" s="24">
        <v>88093.2</v>
      </c>
      <c r="H1732" s="24">
        <v>88093.2</v>
      </c>
      <c r="I1732" s="24"/>
      <c r="J1732" s="24"/>
      <c r="K1732" s="24"/>
      <c r="L1732" s="42">
        <f t="shared" si="1542"/>
        <v>88093.2</v>
      </c>
      <c r="M1732" s="42">
        <f t="shared" si="1543"/>
        <v>88093.2</v>
      </c>
      <c r="N1732" s="42">
        <f t="shared" si="1544"/>
        <v>88093.2</v>
      </c>
      <c r="O1732" s="48"/>
      <c r="P1732" s="48"/>
      <c r="Q1732" s="48"/>
      <c r="R1732" s="45">
        <f t="shared" si="1561"/>
        <v>88093.2</v>
      </c>
      <c r="S1732" s="45">
        <f t="shared" si="1562"/>
        <v>88093.2</v>
      </c>
      <c r="T1732" s="45">
        <f t="shared" si="1563"/>
        <v>88093.2</v>
      </c>
      <c r="U1732" s="48"/>
    </row>
    <row r="1733" spans="1:21" x14ac:dyDescent="0.25">
      <c r="A1733" s="20" t="s">
        <v>27</v>
      </c>
      <c r="B1733" s="20">
        <v>120</v>
      </c>
      <c r="C1733" s="20" t="s">
        <v>10</v>
      </c>
      <c r="D1733" s="20" t="s">
        <v>11</v>
      </c>
      <c r="E1733" s="23" t="s">
        <v>757</v>
      </c>
      <c r="F1733" s="24">
        <v>210925.30000000002</v>
      </c>
      <c r="G1733" s="24">
        <v>210925.30000000002</v>
      </c>
      <c r="H1733" s="24">
        <v>210925.30000000002</v>
      </c>
      <c r="I1733" s="24"/>
      <c r="J1733" s="24"/>
      <c r="K1733" s="24"/>
      <c r="L1733" s="42">
        <f t="shared" si="1542"/>
        <v>210925.30000000002</v>
      </c>
      <c r="M1733" s="42">
        <f t="shared" si="1543"/>
        <v>210925.30000000002</v>
      </c>
      <c r="N1733" s="42">
        <f t="shared" si="1544"/>
        <v>210925.30000000002</v>
      </c>
      <c r="O1733" s="48"/>
      <c r="P1733" s="48"/>
      <c r="Q1733" s="48"/>
      <c r="R1733" s="45">
        <f t="shared" si="1561"/>
        <v>210925.30000000002</v>
      </c>
      <c r="S1733" s="45">
        <f t="shared" si="1562"/>
        <v>210925.30000000002</v>
      </c>
      <c r="T1733" s="45">
        <f t="shared" si="1563"/>
        <v>210925.30000000002</v>
      </c>
      <c r="U1733" s="48"/>
    </row>
    <row r="1734" spans="1:21" ht="47.25" x14ac:dyDescent="0.25">
      <c r="A1734" s="20" t="s">
        <v>27</v>
      </c>
      <c r="B1734" s="20">
        <v>120</v>
      </c>
      <c r="C1734" s="20" t="s">
        <v>57</v>
      </c>
      <c r="D1734" s="20" t="s">
        <v>177</v>
      </c>
      <c r="E1734" s="23" t="s">
        <v>759</v>
      </c>
      <c r="F1734" s="24">
        <v>8699.9</v>
      </c>
      <c r="G1734" s="24">
        <v>8699.9</v>
      </c>
      <c r="H1734" s="24">
        <v>8699.9</v>
      </c>
      <c r="I1734" s="24"/>
      <c r="J1734" s="24"/>
      <c r="K1734" s="24"/>
      <c r="L1734" s="42">
        <f t="shared" si="1542"/>
        <v>8699.9</v>
      </c>
      <c r="M1734" s="42">
        <f t="shared" si="1543"/>
        <v>8699.9</v>
      </c>
      <c r="N1734" s="42">
        <f t="shared" si="1544"/>
        <v>8699.9</v>
      </c>
      <c r="O1734" s="48"/>
      <c r="P1734" s="48"/>
      <c r="Q1734" s="48"/>
      <c r="R1734" s="45">
        <f t="shared" si="1561"/>
        <v>8699.9</v>
      </c>
      <c r="S1734" s="45">
        <f t="shared" si="1562"/>
        <v>8699.9</v>
      </c>
      <c r="T1734" s="45">
        <f t="shared" si="1563"/>
        <v>8699.9</v>
      </c>
      <c r="U1734" s="48"/>
    </row>
    <row r="1735" spans="1:21" x14ac:dyDescent="0.25">
      <c r="A1735" s="20" t="s">
        <v>27</v>
      </c>
      <c r="B1735" s="20">
        <v>120</v>
      </c>
      <c r="C1735" s="20" t="s">
        <v>44</v>
      </c>
      <c r="D1735" s="20" t="s">
        <v>98</v>
      </c>
      <c r="E1735" s="23" t="s">
        <v>761</v>
      </c>
      <c r="F1735" s="24">
        <v>13306.6</v>
      </c>
      <c r="G1735" s="24">
        <v>13306.6</v>
      </c>
      <c r="H1735" s="24">
        <v>13306.6</v>
      </c>
      <c r="I1735" s="24"/>
      <c r="J1735" s="24"/>
      <c r="K1735" s="24"/>
      <c r="L1735" s="42">
        <f t="shared" si="1542"/>
        <v>13306.6</v>
      </c>
      <c r="M1735" s="42">
        <f t="shared" si="1543"/>
        <v>13306.6</v>
      </c>
      <c r="N1735" s="42">
        <f t="shared" si="1544"/>
        <v>13306.6</v>
      </c>
      <c r="O1735" s="48"/>
      <c r="P1735" s="48"/>
      <c r="Q1735" s="48"/>
      <c r="R1735" s="45">
        <f t="shared" si="1561"/>
        <v>13306.6</v>
      </c>
      <c r="S1735" s="45">
        <f t="shared" si="1562"/>
        <v>13306.6</v>
      </c>
      <c r="T1735" s="45">
        <f t="shared" si="1563"/>
        <v>13306.6</v>
      </c>
      <c r="U1735" s="48"/>
    </row>
    <row r="1736" spans="1:21" ht="31.5" x14ac:dyDescent="0.25">
      <c r="A1736" s="20" t="s">
        <v>27</v>
      </c>
      <c r="B1736" s="20">
        <v>120</v>
      </c>
      <c r="C1736" s="20" t="s">
        <v>58</v>
      </c>
      <c r="D1736" s="20" t="s">
        <v>58</v>
      </c>
      <c r="E1736" s="23" t="s">
        <v>767</v>
      </c>
      <c r="F1736" s="24">
        <v>60463.6</v>
      </c>
      <c r="G1736" s="24">
        <v>60463.6</v>
      </c>
      <c r="H1736" s="24">
        <v>60463.6</v>
      </c>
      <c r="I1736" s="24">
        <v>-1017.2</v>
      </c>
      <c r="J1736" s="24">
        <v>-1017.2</v>
      </c>
      <c r="K1736" s="24">
        <v>-1017.2</v>
      </c>
      <c r="L1736" s="42">
        <f t="shared" si="1542"/>
        <v>59446.400000000001</v>
      </c>
      <c r="M1736" s="42">
        <f t="shared" si="1543"/>
        <v>59446.400000000001</v>
      </c>
      <c r="N1736" s="42">
        <f t="shared" si="1544"/>
        <v>59446.400000000001</v>
      </c>
      <c r="O1736" s="48"/>
      <c r="P1736" s="48"/>
      <c r="Q1736" s="48"/>
      <c r="R1736" s="45">
        <f t="shared" si="1561"/>
        <v>59446.400000000001</v>
      </c>
      <c r="S1736" s="45">
        <f t="shared" si="1562"/>
        <v>59446.400000000001</v>
      </c>
      <c r="T1736" s="45">
        <f t="shared" si="1563"/>
        <v>59446.400000000001</v>
      </c>
      <c r="U1736" s="48"/>
    </row>
    <row r="1737" spans="1:21" ht="31.5" x14ac:dyDescent="0.25">
      <c r="A1737" s="20" t="s">
        <v>27</v>
      </c>
      <c r="B1737" s="20">
        <v>120</v>
      </c>
      <c r="C1737" s="20" t="s">
        <v>32</v>
      </c>
      <c r="D1737" s="20" t="s">
        <v>58</v>
      </c>
      <c r="E1737" s="23" t="s">
        <v>769</v>
      </c>
      <c r="F1737" s="24">
        <v>10955.300000000001</v>
      </c>
      <c r="G1737" s="24">
        <v>10955.300000000001</v>
      </c>
      <c r="H1737" s="24">
        <v>10955.300000000001</v>
      </c>
      <c r="I1737" s="24"/>
      <c r="J1737" s="24"/>
      <c r="K1737" s="24"/>
      <c r="L1737" s="42">
        <f t="shared" si="1542"/>
        <v>10955.300000000001</v>
      </c>
      <c r="M1737" s="42">
        <f t="shared" si="1543"/>
        <v>10955.300000000001</v>
      </c>
      <c r="N1737" s="42">
        <f t="shared" si="1544"/>
        <v>10955.300000000001</v>
      </c>
      <c r="O1737" s="48"/>
      <c r="P1737" s="48"/>
      <c r="Q1737" s="48"/>
      <c r="R1737" s="45">
        <f t="shared" si="1561"/>
        <v>10955.300000000001</v>
      </c>
      <c r="S1737" s="45">
        <f t="shared" si="1562"/>
        <v>10955.300000000001</v>
      </c>
      <c r="T1737" s="45">
        <f t="shared" si="1563"/>
        <v>10955.300000000001</v>
      </c>
      <c r="U1737" s="48"/>
    </row>
    <row r="1738" spans="1:21" x14ac:dyDescent="0.25">
      <c r="A1738" s="20" t="s">
        <v>27</v>
      </c>
      <c r="B1738" s="20">
        <v>120</v>
      </c>
      <c r="C1738" s="20" t="s">
        <v>12</v>
      </c>
      <c r="D1738" s="20" t="s">
        <v>71</v>
      </c>
      <c r="E1738" s="23" t="s">
        <v>773</v>
      </c>
      <c r="F1738" s="24">
        <v>74455.899999999994</v>
      </c>
      <c r="G1738" s="24">
        <v>74455.899999999994</v>
      </c>
      <c r="H1738" s="24">
        <v>74455.899999999994</v>
      </c>
      <c r="I1738" s="24"/>
      <c r="J1738" s="24"/>
      <c r="K1738" s="24"/>
      <c r="L1738" s="42">
        <f t="shared" si="1542"/>
        <v>74455.899999999994</v>
      </c>
      <c r="M1738" s="42">
        <f t="shared" si="1543"/>
        <v>74455.899999999994</v>
      </c>
      <c r="N1738" s="42">
        <f t="shared" si="1544"/>
        <v>74455.899999999994</v>
      </c>
      <c r="O1738" s="48"/>
      <c r="P1738" s="48"/>
      <c r="Q1738" s="48"/>
      <c r="R1738" s="45">
        <f t="shared" si="1561"/>
        <v>74455.899999999994</v>
      </c>
      <c r="S1738" s="45">
        <f t="shared" si="1562"/>
        <v>74455.899999999994</v>
      </c>
      <c r="T1738" s="45">
        <f t="shared" si="1563"/>
        <v>74455.899999999994</v>
      </c>
      <c r="U1738" s="48"/>
    </row>
    <row r="1739" spans="1:21" ht="31.5" x14ac:dyDescent="0.25">
      <c r="A1739" s="20" t="s">
        <v>27</v>
      </c>
      <c r="B1739" s="20">
        <v>120</v>
      </c>
      <c r="C1739" s="20" t="s">
        <v>98</v>
      </c>
      <c r="D1739" s="20" t="s">
        <v>44</v>
      </c>
      <c r="E1739" s="23" t="s">
        <v>775</v>
      </c>
      <c r="F1739" s="24">
        <v>15131.3</v>
      </c>
      <c r="G1739" s="24">
        <v>15131.3</v>
      </c>
      <c r="H1739" s="24">
        <v>15131.3</v>
      </c>
      <c r="I1739" s="24"/>
      <c r="J1739" s="24"/>
      <c r="K1739" s="24"/>
      <c r="L1739" s="42">
        <f t="shared" si="1542"/>
        <v>15131.3</v>
      </c>
      <c r="M1739" s="42">
        <f t="shared" si="1543"/>
        <v>15131.3</v>
      </c>
      <c r="N1739" s="42">
        <f t="shared" si="1544"/>
        <v>15131.3</v>
      </c>
      <c r="O1739" s="48"/>
      <c r="P1739" s="48"/>
      <c r="Q1739" s="48"/>
      <c r="R1739" s="45">
        <f t="shared" si="1561"/>
        <v>15131.3</v>
      </c>
      <c r="S1739" s="45">
        <f t="shared" si="1562"/>
        <v>15131.3</v>
      </c>
      <c r="T1739" s="45">
        <f t="shared" si="1563"/>
        <v>15131.3</v>
      </c>
      <c r="U1739" s="48"/>
    </row>
    <row r="1740" spans="1:21" ht="31.5" x14ac:dyDescent="0.25">
      <c r="A1740" s="20" t="s">
        <v>27</v>
      </c>
      <c r="B1740" s="20">
        <v>120</v>
      </c>
      <c r="C1740" s="20" t="s">
        <v>72</v>
      </c>
      <c r="D1740" s="20" t="s">
        <v>32</v>
      </c>
      <c r="E1740" s="23" t="s">
        <v>784</v>
      </c>
      <c r="F1740" s="24">
        <v>16326.8</v>
      </c>
      <c r="G1740" s="24">
        <v>16326.8</v>
      </c>
      <c r="H1740" s="24">
        <v>16326.8</v>
      </c>
      <c r="I1740" s="24"/>
      <c r="J1740" s="24"/>
      <c r="K1740" s="24"/>
      <c r="L1740" s="42">
        <f t="shared" si="1542"/>
        <v>16326.8</v>
      </c>
      <c r="M1740" s="42">
        <f t="shared" si="1543"/>
        <v>16326.8</v>
      </c>
      <c r="N1740" s="42">
        <f t="shared" si="1544"/>
        <v>16326.8</v>
      </c>
      <c r="O1740" s="48"/>
      <c r="P1740" s="48"/>
      <c r="Q1740" s="48"/>
      <c r="R1740" s="45">
        <f t="shared" si="1561"/>
        <v>16326.8</v>
      </c>
      <c r="S1740" s="45">
        <f t="shared" si="1562"/>
        <v>16326.8</v>
      </c>
      <c r="T1740" s="45">
        <f t="shared" si="1563"/>
        <v>16326.8</v>
      </c>
      <c r="U1740" s="48"/>
    </row>
    <row r="1741" spans="1:21" ht="31.5" x14ac:dyDescent="0.25">
      <c r="A1741" s="20" t="s">
        <v>27</v>
      </c>
      <c r="B1741" s="20">
        <v>120</v>
      </c>
      <c r="C1741" s="20" t="s">
        <v>33</v>
      </c>
      <c r="D1741" s="20" t="s">
        <v>58</v>
      </c>
      <c r="E1741" s="23" t="s">
        <v>787</v>
      </c>
      <c r="F1741" s="24">
        <v>7727.2999999999993</v>
      </c>
      <c r="G1741" s="24">
        <v>7727.2999999999993</v>
      </c>
      <c r="H1741" s="24">
        <v>7727.2999999999993</v>
      </c>
      <c r="I1741" s="24">
        <v>1071.8</v>
      </c>
      <c r="J1741" s="24">
        <v>1071.8</v>
      </c>
      <c r="K1741" s="24">
        <v>1071.8</v>
      </c>
      <c r="L1741" s="42">
        <f t="shared" si="1542"/>
        <v>8799.0999999999985</v>
      </c>
      <c r="M1741" s="42">
        <f t="shared" si="1543"/>
        <v>8799.0999999999985</v>
      </c>
      <c r="N1741" s="42">
        <f t="shared" si="1544"/>
        <v>8799.0999999999985</v>
      </c>
      <c r="O1741" s="48"/>
      <c r="P1741" s="48"/>
      <c r="Q1741" s="48"/>
      <c r="R1741" s="45">
        <f t="shared" si="1561"/>
        <v>8799.0999999999985</v>
      </c>
      <c r="S1741" s="45">
        <f t="shared" si="1562"/>
        <v>8799.0999999999985</v>
      </c>
      <c r="T1741" s="45">
        <f t="shared" si="1563"/>
        <v>8799.0999999999985</v>
      </c>
      <c r="U1741" s="48"/>
    </row>
    <row r="1742" spans="1:21" ht="47.25" x14ac:dyDescent="0.25">
      <c r="A1742" s="29" t="s">
        <v>28</v>
      </c>
      <c r="B1742" s="20"/>
      <c r="C1742" s="20"/>
      <c r="D1742" s="20"/>
      <c r="E1742" s="23" t="s">
        <v>721</v>
      </c>
      <c r="F1742" s="24">
        <f>F1743+F1754+F1766</f>
        <v>51583.6</v>
      </c>
      <c r="G1742" s="24">
        <f t="shared" ref="G1742:K1742" si="1568">G1743+G1754+G1766</f>
        <v>52376.7</v>
      </c>
      <c r="H1742" s="24">
        <f t="shared" si="1568"/>
        <v>52255.19999999999</v>
      </c>
      <c r="I1742" s="24">
        <f t="shared" si="1568"/>
        <v>86</v>
      </c>
      <c r="J1742" s="24">
        <f t="shared" si="1568"/>
        <v>88</v>
      </c>
      <c r="K1742" s="24">
        <f t="shared" si="1568"/>
        <v>88</v>
      </c>
      <c r="L1742" s="42">
        <f t="shared" si="1542"/>
        <v>51669.599999999999</v>
      </c>
      <c r="M1742" s="42">
        <f t="shared" si="1543"/>
        <v>52464.7</v>
      </c>
      <c r="N1742" s="42">
        <f t="shared" si="1544"/>
        <v>52343.19999999999</v>
      </c>
      <c r="O1742" s="48">
        <f t="shared" ref="O1742:P1742" si="1569">O1743+O1754+O1766</f>
        <v>0</v>
      </c>
      <c r="P1742" s="48">
        <f t="shared" si="1569"/>
        <v>0</v>
      </c>
      <c r="Q1742" s="48">
        <f t="shared" ref="Q1742" si="1570">Q1743+Q1754+Q1766</f>
        <v>0</v>
      </c>
      <c r="R1742" s="45">
        <f t="shared" si="1561"/>
        <v>51669.599999999999</v>
      </c>
      <c r="S1742" s="45">
        <f t="shared" si="1562"/>
        <v>52464.7</v>
      </c>
      <c r="T1742" s="45">
        <f t="shared" si="1563"/>
        <v>52343.19999999999</v>
      </c>
      <c r="U1742" s="48">
        <f t="shared" ref="U1742" si="1571">U1743+U1754+U1766</f>
        <v>0</v>
      </c>
    </row>
    <row r="1743" spans="1:21" ht="94.5" x14ac:dyDescent="0.25">
      <c r="A1743" s="29" t="s">
        <v>28</v>
      </c>
      <c r="B1743" s="20" t="s">
        <v>13</v>
      </c>
      <c r="C1743" s="20"/>
      <c r="D1743" s="20"/>
      <c r="E1743" s="23" t="s">
        <v>730</v>
      </c>
      <c r="F1743" s="24">
        <f>F1744</f>
        <v>1925.3999999999999</v>
      </c>
      <c r="G1743" s="24">
        <f t="shared" ref="G1743:U1743" si="1572">G1744</f>
        <v>2040.3</v>
      </c>
      <c r="H1743" s="24">
        <f t="shared" si="1572"/>
        <v>2037.2</v>
      </c>
      <c r="I1743" s="24">
        <f t="shared" si="1572"/>
        <v>0</v>
      </c>
      <c r="J1743" s="24">
        <f t="shared" si="1572"/>
        <v>0</v>
      </c>
      <c r="K1743" s="24">
        <f t="shared" si="1572"/>
        <v>0</v>
      </c>
      <c r="L1743" s="42">
        <f t="shared" si="1542"/>
        <v>1925.3999999999999</v>
      </c>
      <c r="M1743" s="42">
        <f t="shared" si="1543"/>
        <v>2040.3</v>
      </c>
      <c r="N1743" s="42">
        <f t="shared" si="1544"/>
        <v>2037.2</v>
      </c>
      <c r="O1743" s="48">
        <f t="shared" si="1572"/>
        <v>0</v>
      </c>
      <c r="P1743" s="48">
        <f t="shared" si="1572"/>
        <v>0</v>
      </c>
      <c r="Q1743" s="48">
        <f t="shared" si="1572"/>
        <v>0</v>
      </c>
      <c r="R1743" s="45">
        <f t="shared" si="1561"/>
        <v>1925.3999999999999</v>
      </c>
      <c r="S1743" s="45">
        <f t="shared" si="1562"/>
        <v>2040.3</v>
      </c>
      <c r="T1743" s="45">
        <f t="shared" si="1563"/>
        <v>2037.2</v>
      </c>
      <c r="U1743" s="48">
        <f t="shared" si="1572"/>
        <v>0</v>
      </c>
    </row>
    <row r="1744" spans="1:21" ht="31.5" x14ac:dyDescent="0.25">
      <c r="A1744" s="29" t="s">
        <v>28</v>
      </c>
      <c r="B1744" s="20" t="s">
        <v>217</v>
      </c>
      <c r="C1744" s="20"/>
      <c r="D1744" s="20"/>
      <c r="E1744" s="23" t="s">
        <v>732</v>
      </c>
      <c r="F1744" s="24">
        <f>F1745+F1746+F1747+F1748+F1749+F1750+F1751+F1752+F1753</f>
        <v>1925.3999999999999</v>
      </c>
      <c r="G1744" s="24">
        <f t="shared" ref="G1744:K1744" si="1573">G1745+G1746+G1747+G1748+G1749+G1750+G1751+G1752+G1753</f>
        <v>2040.3</v>
      </c>
      <c r="H1744" s="24">
        <f t="shared" si="1573"/>
        <v>2037.2</v>
      </c>
      <c r="I1744" s="24">
        <f t="shared" si="1573"/>
        <v>0</v>
      </c>
      <c r="J1744" s="24">
        <f t="shared" si="1573"/>
        <v>0</v>
      </c>
      <c r="K1744" s="24">
        <f t="shared" si="1573"/>
        <v>0</v>
      </c>
      <c r="L1744" s="42">
        <f t="shared" si="1542"/>
        <v>1925.3999999999999</v>
      </c>
      <c r="M1744" s="42">
        <f t="shared" si="1543"/>
        <v>2040.3</v>
      </c>
      <c r="N1744" s="42">
        <f t="shared" si="1544"/>
        <v>2037.2</v>
      </c>
      <c r="O1744" s="48">
        <f t="shared" ref="O1744:P1744" si="1574">O1745+O1746+O1747+O1748+O1749+O1750+O1751+O1752+O1753</f>
        <v>0</v>
      </c>
      <c r="P1744" s="48">
        <f t="shared" si="1574"/>
        <v>0</v>
      </c>
      <c r="Q1744" s="48">
        <f t="shared" ref="Q1744" si="1575">Q1745+Q1746+Q1747+Q1748+Q1749+Q1750+Q1751+Q1752+Q1753</f>
        <v>0</v>
      </c>
      <c r="R1744" s="45">
        <f t="shared" si="1561"/>
        <v>1925.3999999999999</v>
      </c>
      <c r="S1744" s="45">
        <f t="shared" si="1562"/>
        <v>2040.3</v>
      </c>
      <c r="T1744" s="45">
        <f t="shared" si="1563"/>
        <v>2037.2</v>
      </c>
      <c r="U1744" s="48">
        <f t="shared" ref="U1744" si="1576">U1745+U1746+U1747+U1748+U1749+U1750+U1751+U1752+U1753</f>
        <v>0</v>
      </c>
    </row>
    <row r="1745" spans="1:21" s="32" customFormat="1" ht="63" x14ac:dyDescent="0.25">
      <c r="A1745" s="29" t="s">
        <v>28</v>
      </c>
      <c r="B1745" s="29">
        <v>120</v>
      </c>
      <c r="C1745" s="29" t="s">
        <v>10</v>
      </c>
      <c r="D1745" s="29" t="s">
        <v>32</v>
      </c>
      <c r="E1745" s="23" t="s">
        <v>754</v>
      </c>
      <c r="F1745" s="31">
        <v>234.2</v>
      </c>
      <c r="G1745" s="31">
        <v>234.2</v>
      </c>
      <c r="H1745" s="31">
        <v>234.2</v>
      </c>
      <c r="I1745" s="31"/>
      <c r="J1745" s="31"/>
      <c r="K1745" s="31"/>
      <c r="L1745" s="42">
        <f t="shared" si="1542"/>
        <v>234.2</v>
      </c>
      <c r="M1745" s="42">
        <f t="shared" si="1543"/>
        <v>234.2</v>
      </c>
      <c r="N1745" s="42">
        <f t="shared" si="1544"/>
        <v>234.2</v>
      </c>
      <c r="O1745" s="51"/>
      <c r="P1745" s="51"/>
      <c r="Q1745" s="51"/>
      <c r="R1745" s="45">
        <f t="shared" si="1561"/>
        <v>234.2</v>
      </c>
      <c r="S1745" s="45">
        <f t="shared" si="1562"/>
        <v>234.2</v>
      </c>
      <c r="T1745" s="45">
        <f t="shared" si="1563"/>
        <v>234.2</v>
      </c>
      <c r="U1745" s="51"/>
    </row>
    <row r="1746" spans="1:21" s="32" customFormat="1" x14ac:dyDescent="0.25">
      <c r="A1746" s="29" t="s">
        <v>28</v>
      </c>
      <c r="B1746" s="29">
        <v>120</v>
      </c>
      <c r="C1746" s="29" t="s">
        <v>10</v>
      </c>
      <c r="D1746" s="29" t="s">
        <v>11</v>
      </c>
      <c r="E1746" s="23" t="s">
        <v>757</v>
      </c>
      <c r="F1746" s="31">
        <v>874.40000000000009</v>
      </c>
      <c r="G1746" s="31">
        <v>979.40000000000009</v>
      </c>
      <c r="H1746" s="31">
        <v>979.40000000000009</v>
      </c>
      <c r="I1746" s="31"/>
      <c r="J1746" s="31"/>
      <c r="K1746" s="31"/>
      <c r="L1746" s="42">
        <f t="shared" si="1542"/>
        <v>874.40000000000009</v>
      </c>
      <c r="M1746" s="42">
        <f t="shared" si="1543"/>
        <v>979.40000000000009</v>
      </c>
      <c r="N1746" s="42">
        <f t="shared" si="1544"/>
        <v>979.40000000000009</v>
      </c>
      <c r="O1746" s="51"/>
      <c r="P1746" s="51"/>
      <c r="Q1746" s="51"/>
      <c r="R1746" s="45">
        <f t="shared" si="1561"/>
        <v>874.40000000000009</v>
      </c>
      <c r="S1746" s="45">
        <f t="shared" si="1562"/>
        <v>979.40000000000009</v>
      </c>
      <c r="T1746" s="45">
        <f t="shared" si="1563"/>
        <v>979.40000000000009</v>
      </c>
      <c r="U1746" s="51"/>
    </row>
    <row r="1747" spans="1:21" s="32" customFormat="1" ht="47.25" x14ac:dyDescent="0.25">
      <c r="A1747" s="29" t="s">
        <v>28</v>
      </c>
      <c r="B1747" s="29">
        <v>120</v>
      </c>
      <c r="C1747" s="29" t="s">
        <v>57</v>
      </c>
      <c r="D1747" s="29" t="s">
        <v>177</v>
      </c>
      <c r="E1747" s="23" t="s">
        <v>759</v>
      </c>
      <c r="F1747" s="31">
        <v>2.8</v>
      </c>
      <c r="G1747" s="31">
        <v>2.8</v>
      </c>
      <c r="H1747" s="31">
        <v>2.8</v>
      </c>
      <c r="I1747" s="31"/>
      <c r="J1747" s="31"/>
      <c r="K1747" s="31"/>
      <c r="L1747" s="42">
        <f t="shared" si="1542"/>
        <v>2.8</v>
      </c>
      <c r="M1747" s="42">
        <f t="shared" si="1543"/>
        <v>2.8</v>
      </c>
      <c r="N1747" s="42">
        <f t="shared" si="1544"/>
        <v>2.8</v>
      </c>
      <c r="O1747" s="51"/>
      <c r="P1747" s="51"/>
      <c r="Q1747" s="51"/>
      <c r="R1747" s="45">
        <f t="shared" si="1561"/>
        <v>2.8</v>
      </c>
      <c r="S1747" s="45">
        <f t="shared" si="1562"/>
        <v>2.8</v>
      </c>
      <c r="T1747" s="45">
        <f t="shared" si="1563"/>
        <v>2.8</v>
      </c>
      <c r="U1747" s="51"/>
    </row>
    <row r="1748" spans="1:21" s="32" customFormat="1" x14ac:dyDescent="0.25">
      <c r="A1748" s="29" t="s">
        <v>28</v>
      </c>
      <c r="B1748" s="29">
        <v>120</v>
      </c>
      <c r="C1748" s="29" t="s">
        <v>44</v>
      </c>
      <c r="D1748" s="29" t="s">
        <v>98</v>
      </c>
      <c r="E1748" s="23" t="s">
        <v>761</v>
      </c>
      <c r="F1748" s="31">
        <v>7.1</v>
      </c>
      <c r="G1748" s="31">
        <v>7.1</v>
      </c>
      <c r="H1748" s="31">
        <v>7.1</v>
      </c>
      <c r="I1748" s="31"/>
      <c r="J1748" s="31"/>
      <c r="K1748" s="31"/>
      <c r="L1748" s="42">
        <f t="shared" si="1542"/>
        <v>7.1</v>
      </c>
      <c r="M1748" s="42">
        <f t="shared" si="1543"/>
        <v>7.1</v>
      </c>
      <c r="N1748" s="42">
        <f t="shared" si="1544"/>
        <v>7.1</v>
      </c>
      <c r="O1748" s="51"/>
      <c r="P1748" s="51"/>
      <c r="Q1748" s="51"/>
      <c r="R1748" s="45">
        <f t="shared" si="1561"/>
        <v>7.1</v>
      </c>
      <c r="S1748" s="45">
        <f t="shared" si="1562"/>
        <v>7.1</v>
      </c>
      <c r="T1748" s="45">
        <f t="shared" si="1563"/>
        <v>7.1</v>
      </c>
      <c r="U1748" s="51"/>
    </row>
    <row r="1749" spans="1:21" s="32" customFormat="1" ht="31.5" x14ac:dyDescent="0.25">
      <c r="A1749" s="29" t="s">
        <v>28</v>
      </c>
      <c r="B1749" s="29">
        <v>120</v>
      </c>
      <c r="C1749" s="29" t="s">
        <v>58</v>
      </c>
      <c r="D1749" s="29" t="s">
        <v>58</v>
      </c>
      <c r="E1749" s="23" t="s">
        <v>767</v>
      </c>
      <c r="F1749" s="31">
        <v>140.1</v>
      </c>
      <c r="G1749" s="31">
        <v>138.80000000000001</v>
      </c>
      <c r="H1749" s="31">
        <v>138.80000000000001</v>
      </c>
      <c r="I1749" s="31"/>
      <c r="J1749" s="31"/>
      <c r="K1749" s="31"/>
      <c r="L1749" s="42">
        <f t="shared" si="1542"/>
        <v>140.1</v>
      </c>
      <c r="M1749" s="42">
        <f t="shared" si="1543"/>
        <v>138.80000000000001</v>
      </c>
      <c r="N1749" s="42">
        <f t="shared" si="1544"/>
        <v>138.80000000000001</v>
      </c>
      <c r="O1749" s="51"/>
      <c r="P1749" s="51"/>
      <c r="Q1749" s="51"/>
      <c r="R1749" s="45">
        <f t="shared" si="1561"/>
        <v>140.1</v>
      </c>
      <c r="S1749" s="45">
        <f t="shared" si="1562"/>
        <v>138.80000000000001</v>
      </c>
      <c r="T1749" s="45">
        <f t="shared" si="1563"/>
        <v>138.80000000000001</v>
      </c>
      <c r="U1749" s="51"/>
    </row>
    <row r="1750" spans="1:21" s="32" customFormat="1" ht="31.5" x14ac:dyDescent="0.25">
      <c r="A1750" s="29" t="s">
        <v>28</v>
      </c>
      <c r="B1750" s="29">
        <v>120</v>
      </c>
      <c r="C1750" s="29" t="s">
        <v>32</v>
      </c>
      <c r="D1750" s="29" t="s">
        <v>58</v>
      </c>
      <c r="E1750" s="23" t="s">
        <v>769</v>
      </c>
      <c r="F1750" s="31">
        <v>2.5</v>
      </c>
      <c r="G1750" s="31">
        <v>1.7</v>
      </c>
      <c r="H1750" s="31">
        <v>0.7</v>
      </c>
      <c r="I1750" s="31"/>
      <c r="J1750" s="31"/>
      <c r="K1750" s="31"/>
      <c r="L1750" s="42">
        <f t="shared" si="1542"/>
        <v>2.5</v>
      </c>
      <c r="M1750" s="42">
        <f t="shared" si="1543"/>
        <v>1.7</v>
      </c>
      <c r="N1750" s="42">
        <f t="shared" si="1544"/>
        <v>0.7</v>
      </c>
      <c r="O1750" s="51"/>
      <c r="P1750" s="51"/>
      <c r="Q1750" s="51"/>
      <c r="R1750" s="45">
        <f t="shared" si="1561"/>
        <v>2.5</v>
      </c>
      <c r="S1750" s="45">
        <f t="shared" si="1562"/>
        <v>1.7</v>
      </c>
      <c r="T1750" s="45">
        <f t="shared" si="1563"/>
        <v>0.7</v>
      </c>
      <c r="U1750" s="51"/>
    </row>
    <row r="1751" spans="1:21" s="32" customFormat="1" x14ac:dyDescent="0.25">
      <c r="A1751" s="29" t="s">
        <v>28</v>
      </c>
      <c r="B1751" s="29">
        <v>120</v>
      </c>
      <c r="C1751" s="29" t="s">
        <v>12</v>
      </c>
      <c r="D1751" s="29" t="s">
        <v>71</v>
      </c>
      <c r="E1751" s="23" t="s">
        <v>773</v>
      </c>
      <c r="F1751" s="31">
        <v>653.9</v>
      </c>
      <c r="G1751" s="31">
        <v>667</v>
      </c>
      <c r="H1751" s="31">
        <v>667</v>
      </c>
      <c r="I1751" s="31"/>
      <c r="J1751" s="31"/>
      <c r="K1751" s="31"/>
      <c r="L1751" s="42">
        <f t="shared" si="1542"/>
        <v>653.9</v>
      </c>
      <c r="M1751" s="42">
        <f t="shared" si="1543"/>
        <v>667</v>
      </c>
      <c r="N1751" s="42">
        <f t="shared" si="1544"/>
        <v>667</v>
      </c>
      <c r="O1751" s="51"/>
      <c r="P1751" s="51"/>
      <c r="Q1751" s="51"/>
      <c r="R1751" s="45">
        <f t="shared" si="1561"/>
        <v>653.9</v>
      </c>
      <c r="S1751" s="45">
        <f t="shared" si="1562"/>
        <v>667</v>
      </c>
      <c r="T1751" s="45">
        <f t="shared" si="1563"/>
        <v>667</v>
      </c>
      <c r="U1751" s="51"/>
    </row>
    <row r="1752" spans="1:21" s="32" customFormat="1" ht="31.5" x14ac:dyDescent="0.25">
      <c r="A1752" s="29" t="s">
        <v>28</v>
      </c>
      <c r="B1752" s="29">
        <v>120</v>
      </c>
      <c r="C1752" s="29" t="s">
        <v>98</v>
      </c>
      <c r="D1752" s="29" t="s">
        <v>44</v>
      </c>
      <c r="E1752" s="23" t="s">
        <v>775</v>
      </c>
      <c r="F1752" s="31">
        <v>6.8</v>
      </c>
      <c r="G1752" s="31">
        <v>6.8</v>
      </c>
      <c r="H1752" s="31">
        <v>6.8</v>
      </c>
      <c r="I1752" s="31"/>
      <c r="J1752" s="31"/>
      <c r="K1752" s="31"/>
      <c r="L1752" s="42">
        <f t="shared" si="1542"/>
        <v>6.8</v>
      </c>
      <c r="M1752" s="42">
        <f t="shared" si="1543"/>
        <v>6.8</v>
      </c>
      <c r="N1752" s="42">
        <f t="shared" si="1544"/>
        <v>6.8</v>
      </c>
      <c r="O1752" s="51"/>
      <c r="P1752" s="51"/>
      <c r="Q1752" s="51"/>
      <c r="R1752" s="45">
        <f t="shared" si="1561"/>
        <v>6.8</v>
      </c>
      <c r="S1752" s="45">
        <f t="shared" si="1562"/>
        <v>6.8</v>
      </c>
      <c r="T1752" s="45">
        <f t="shared" si="1563"/>
        <v>6.8</v>
      </c>
      <c r="U1752" s="51"/>
    </row>
    <row r="1753" spans="1:21" s="32" customFormat="1" ht="31.5" x14ac:dyDescent="0.25">
      <c r="A1753" s="29" t="s">
        <v>28</v>
      </c>
      <c r="B1753" s="29">
        <v>120</v>
      </c>
      <c r="C1753" s="29" t="s">
        <v>72</v>
      </c>
      <c r="D1753" s="29" t="s">
        <v>32</v>
      </c>
      <c r="E1753" s="23" t="s">
        <v>784</v>
      </c>
      <c r="F1753" s="31">
        <v>3.6</v>
      </c>
      <c r="G1753" s="31">
        <v>2.5</v>
      </c>
      <c r="H1753" s="31">
        <v>0.4</v>
      </c>
      <c r="I1753" s="31"/>
      <c r="J1753" s="31"/>
      <c r="K1753" s="31"/>
      <c r="L1753" s="42">
        <f t="shared" si="1542"/>
        <v>3.6</v>
      </c>
      <c r="M1753" s="42">
        <f t="shared" si="1543"/>
        <v>2.5</v>
      </c>
      <c r="N1753" s="42">
        <f t="shared" si="1544"/>
        <v>0.4</v>
      </c>
      <c r="O1753" s="51"/>
      <c r="P1753" s="51"/>
      <c r="Q1753" s="51"/>
      <c r="R1753" s="45">
        <f t="shared" si="1561"/>
        <v>3.6</v>
      </c>
      <c r="S1753" s="45">
        <f t="shared" si="1562"/>
        <v>2.5</v>
      </c>
      <c r="T1753" s="45">
        <f t="shared" si="1563"/>
        <v>0.4</v>
      </c>
      <c r="U1753" s="51"/>
    </row>
    <row r="1754" spans="1:21" s="32" customFormat="1" ht="31.5" x14ac:dyDescent="0.25">
      <c r="A1754" s="29" t="s">
        <v>28</v>
      </c>
      <c r="B1754" s="29" t="s">
        <v>6</v>
      </c>
      <c r="C1754" s="29"/>
      <c r="D1754" s="29"/>
      <c r="E1754" s="23" t="s">
        <v>733</v>
      </c>
      <c r="F1754" s="31">
        <f>F1755</f>
        <v>49165.899999999994</v>
      </c>
      <c r="G1754" s="31">
        <f t="shared" ref="G1754:U1754" si="1577">G1755</f>
        <v>50103.799999999996</v>
      </c>
      <c r="H1754" s="31">
        <f t="shared" si="1577"/>
        <v>50106.899999999994</v>
      </c>
      <c r="I1754" s="31">
        <f t="shared" si="1577"/>
        <v>86</v>
      </c>
      <c r="J1754" s="31">
        <f t="shared" si="1577"/>
        <v>88</v>
      </c>
      <c r="K1754" s="31">
        <f t="shared" si="1577"/>
        <v>88</v>
      </c>
      <c r="L1754" s="42">
        <f t="shared" si="1542"/>
        <v>49251.899999999994</v>
      </c>
      <c r="M1754" s="42">
        <f t="shared" si="1543"/>
        <v>50191.799999999996</v>
      </c>
      <c r="N1754" s="42">
        <f t="shared" si="1544"/>
        <v>50194.899999999994</v>
      </c>
      <c r="O1754" s="51">
        <f t="shared" si="1577"/>
        <v>0</v>
      </c>
      <c r="P1754" s="51">
        <f t="shared" si="1577"/>
        <v>0</v>
      </c>
      <c r="Q1754" s="51">
        <f t="shared" si="1577"/>
        <v>0</v>
      </c>
      <c r="R1754" s="45">
        <f t="shared" si="1561"/>
        <v>49251.899999999994</v>
      </c>
      <c r="S1754" s="45">
        <f t="shared" si="1562"/>
        <v>50191.799999999996</v>
      </c>
      <c r="T1754" s="45">
        <f t="shared" si="1563"/>
        <v>50194.899999999994</v>
      </c>
      <c r="U1754" s="51">
        <f t="shared" si="1577"/>
        <v>0</v>
      </c>
    </row>
    <row r="1755" spans="1:21" s="32" customFormat="1" ht="47.25" x14ac:dyDescent="0.25">
      <c r="A1755" s="29" t="s">
        <v>28</v>
      </c>
      <c r="B1755" s="29" t="s">
        <v>167</v>
      </c>
      <c r="C1755" s="29"/>
      <c r="D1755" s="29"/>
      <c r="E1755" s="23" t="s">
        <v>734</v>
      </c>
      <c r="F1755" s="31">
        <f>F1756+F1757+F1758+F1759+F1760+F1761+F1762+F1763+F1764+F1765</f>
        <v>49165.899999999994</v>
      </c>
      <c r="G1755" s="31">
        <f t="shared" ref="G1755:K1755" si="1578">G1756+G1757+G1758+G1759+G1760+G1761+G1762+G1763+G1764+G1765</f>
        <v>50103.799999999996</v>
      </c>
      <c r="H1755" s="31">
        <f t="shared" si="1578"/>
        <v>50106.899999999994</v>
      </c>
      <c r="I1755" s="31">
        <f t="shared" si="1578"/>
        <v>86</v>
      </c>
      <c r="J1755" s="31">
        <f t="shared" si="1578"/>
        <v>88</v>
      </c>
      <c r="K1755" s="31">
        <f t="shared" si="1578"/>
        <v>88</v>
      </c>
      <c r="L1755" s="42">
        <f t="shared" si="1542"/>
        <v>49251.899999999994</v>
      </c>
      <c r="M1755" s="42">
        <f t="shared" si="1543"/>
        <v>50191.799999999996</v>
      </c>
      <c r="N1755" s="42">
        <f t="shared" si="1544"/>
        <v>50194.899999999994</v>
      </c>
      <c r="O1755" s="51">
        <f t="shared" ref="O1755:P1755" si="1579">O1756+O1757+O1758+O1759+O1760+O1761+O1762+O1763+O1764+O1765</f>
        <v>0</v>
      </c>
      <c r="P1755" s="51">
        <f t="shared" si="1579"/>
        <v>0</v>
      </c>
      <c r="Q1755" s="51">
        <f t="shared" ref="Q1755" si="1580">Q1756+Q1757+Q1758+Q1759+Q1760+Q1761+Q1762+Q1763+Q1764+Q1765</f>
        <v>0</v>
      </c>
      <c r="R1755" s="45">
        <f t="shared" si="1561"/>
        <v>49251.899999999994</v>
      </c>
      <c r="S1755" s="45">
        <f t="shared" si="1562"/>
        <v>50191.799999999996</v>
      </c>
      <c r="T1755" s="45">
        <f t="shared" si="1563"/>
        <v>50194.899999999994</v>
      </c>
      <c r="U1755" s="51">
        <f t="shared" ref="U1755" si="1581">U1756+U1757+U1758+U1759+U1760+U1761+U1762+U1763+U1764+U1765</f>
        <v>0</v>
      </c>
    </row>
    <row r="1756" spans="1:21" s="32" customFormat="1" ht="63" x14ac:dyDescent="0.25">
      <c r="A1756" s="29" t="s">
        <v>28</v>
      </c>
      <c r="B1756" s="29">
        <v>240</v>
      </c>
      <c r="C1756" s="29" t="s">
        <v>10</v>
      </c>
      <c r="D1756" s="29" t="s">
        <v>32</v>
      </c>
      <c r="E1756" s="23" t="s">
        <v>754</v>
      </c>
      <c r="F1756" s="31">
        <v>7432.8</v>
      </c>
      <c r="G1756" s="31">
        <v>7611.8</v>
      </c>
      <c r="H1756" s="31">
        <v>7611.8</v>
      </c>
      <c r="I1756" s="31"/>
      <c r="J1756" s="31"/>
      <c r="K1756" s="31"/>
      <c r="L1756" s="42">
        <f t="shared" si="1542"/>
        <v>7432.8</v>
      </c>
      <c r="M1756" s="42">
        <f t="shared" si="1543"/>
        <v>7611.8</v>
      </c>
      <c r="N1756" s="42">
        <f t="shared" si="1544"/>
        <v>7611.8</v>
      </c>
      <c r="O1756" s="51"/>
      <c r="P1756" s="51"/>
      <c r="Q1756" s="51"/>
      <c r="R1756" s="45">
        <f t="shared" si="1561"/>
        <v>7432.8</v>
      </c>
      <c r="S1756" s="45">
        <f t="shared" si="1562"/>
        <v>7611.8</v>
      </c>
      <c r="T1756" s="45">
        <f t="shared" si="1563"/>
        <v>7611.8</v>
      </c>
      <c r="U1756" s="51"/>
    </row>
    <row r="1757" spans="1:21" s="32" customFormat="1" x14ac:dyDescent="0.25">
      <c r="A1757" s="29" t="s">
        <v>28</v>
      </c>
      <c r="B1757" s="29">
        <v>240</v>
      </c>
      <c r="C1757" s="29" t="s">
        <v>10</v>
      </c>
      <c r="D1757" s="29" t="s">
        <v>11</v>
      </c>
      <c r="E1757" s="23" t="s">
        <v>757</v>
      </c>
      <c r="F1757" s="31">
        <v>23421</v>
      </c>
      <c r="G1757" s="31">
        <v>23758</v>
      </c>
      <c r="H1757" s="31">
        <v>23758</v>
      </c>
      <c r="I1757" s="31"/>
      <c r="J1757" s="31"/>
      <c r="K1757" s="31"/>
      <c r="L1757" s="42">
        <f t="shared" si="1542"/>
        <v>23421</v>
      </c>
      <c r="M1757" s="42">
        <f t="shared" si="1543"/>
        <v>23758</v>
      </c>
      <c r="N1757" s="42">
        <f t="shared" si="1544"/>
        <v>23758</v>
      </c>
      <c r="O1757" s="51"/>
      <c r="P1757" s="51"/>
      <c r="Q1757" s="51"/>
      <c r="R1757" s="45">
        <f t="shared" si="1561"/>
        <v>23421</v>
      </c>
      <c r="S1757" s="45">
        <f t="shared" si="1562"/>
        <v>23758</v>
      </c>
      <c r="T1757" s="45">
        <f t="shared" si="1563"/>
        <v>23758</v>
      </c>
      <c r="U1757" s="51"/>
    </row>
    <row r="1758" spans="1:21" s="32" customFormat="1" ht="47.25" x14ac:dyDescent="0.25">
      <c r="A1758" s="29" t="s">
        <v>28</v>
      </c>
      <c r="B1758" s="29">
        <v>240</v>
      </c>
      <c r="C1758" s="29" t="s">
        <v>57</v>
      </c>
      <c r="D1758" s="29" t="s">
        <v>177</v>
      </c>
      <c r="E1758" s="23" t="s">
        <v>759</v>
      </c>
      <c r="F1758" s="31">
        <v>728.1</v>
      </c>
      <c r="G1758" s="31">
        <v>745.1</v>
      </c>
      <c r="H1758" s="31">
        <v>745.1</v>
      </c>
      <c r="I1758" s="31"/>
      <c r="J1758" s="31"/>
      <c r="K1758" s="31"/>
      <c r="L1758" s="42">
        <f t="shared" si="1542"/>
        <v>728.1</v>
      </c>
      <c r="M1758" s="42">
        <f t="shared" si="1543"/>
        <v>745.1</v>
      </c>
      <c r="N1758" s="42">
        <f t="shared" si="1544"/>
        <v>745.1</v>
      </c>
      <c r="O1758" s="51"/>
      <c r="P1758" s="51"/>
      <c r="Q1758" s="51"/>
      <c r="R1758" s="45">
        <f t="shared" si="1561"/>
        <v>728.1</v>
      </c>
      <c r="S1758" s="45">
        <f t="shared" si="1562"/>
        <v>745.1</v>
      </c>
      <c r="T1758" s="45">
        <f t="shared" si="1563"/>
        <v>745.1</v>
      </c>
      <c r="U1758" s="51"/>
    </row>
    <row r="1759" spans="1:21" s="32" customFormat="1" x14ac:dyDescent="0.25">
      <c r="A1759" s="29" t="s">
        <v>28</v>
      </c>
      <c r="B1759" s="29">
        <v>240</v>
      </c>
      <c r="C1759" s="29" t="s">
        <v>44</v>
      </c>
      <c r="D1759" s="29" t="s">
        <v>98</v>
      </c>
      <c r="E1759" s="23" t="s">
        <v>761</v>
      </c>
      <c r="F1759" s="31">
        <v>1669.3</v>
      </c>
      <c r="G1759" s="31">
        <v>1695.3</v>
      </c>
      <c r="H1759" s="31">
        <v>1695.3</v>
      </c>
      <c r="I1759" s="31"/>
      <c r="J1759" s="31"/>
      <c r="K1759" s="31"/>
      <c r="L1759" s="42">
        <f t="shared" si="1542"/>
        <v>1669.3</v>
      </c>
      <c r="M1759" s="42">
        <f t="shared" si="1543"/>
        <v>1695.3</v>
      </c>
      <c r="N1759" s="42">
        <f t="shared" si="1544"/>
        <v>1695.3</v>
      </c>
      <c r="O1759" s="51"/>
      <c r="P1759" s="51"/>
      <c r="Q1759" s="51"/>
      <c r="R1759" s="45">
        <f t="shared" si="1561"/>
        <v>1669.3</v>
      </c>
      <c r="S1759" s="45">
        <f t="shared" si="1562"/>
        <v>1695.3</v>
      </c>
      <c r="T1759" s="45">
        <f t="shared" si="1563"/>
        <v>1695.3</v>
      </c>
      <c r="U1759" s="51"/>
    </row>
    <row r="1760" spans="1:21" s="32" customFormat="1" ht="31.5" x14ac:dyDescent="0.25">
      <c r="A1760" s="29" t="s">
        <v>28</v>
      </c>
      <c r="B1760" s="29">
        <v>240</v>
      </c>
      <c r="C1760" s="29" t="s">
        <v>58</v>
      </c>
      <c r="D1760" s="29" t="s">
        <v>58</v>
      </c>
      <c r="E1760" s="23" t="s">
        <v>767</v>
      </c>
      <c r="F1760" s="31">
        <v>4890.9000000000005</v>
      </c>
      <c r="G1760" s="31">
        <v>5009.2</v>
      </c>
      <c r="H1760" s="31">
        <v>5009.2</v>
      </c>
      <c r="I1760" s="31">
        <v>-43</v>
      </c>
      <c r="J1760" s="31">
        <v>-44</v>
      </c>
      <c r="K1760" s="31">
        <v>-44</v>
      </c>
      <c r="L1760" s="42">
        <f t="shared" si="1542"/>
        <v>4847.9000000000005</v>
      </c>
      <c r="M1760" s="42">
        <f t="shared" si="1543"/>
        <v>4965.2</v>
      </c>
      <c r="N1760" s="42">
        <f t="shared" si="1544"/>
        <v>4965.2</v>
      </c>
      <c r="O1760" s="51"/>
      <c r="P1760" s="51"/>
      <c r="Q1760" s="51"/>
      <c r="R1760" s="45">
        <f t="shared" si="1561"/>
        <v>4847.9000000000005</v>
      </c>
      <c r="S1760" s="45">
        <f t="shared" si="1562"/>
        <v>4965.2</v>
      </c>
      <c r="T1760" s="45">
        <f t="shared" si="1563"/>
        <v>4965.2</v>
      </c>
      <c r="U1760" s="51"/>
    </row>
    <row r="1761" spans="1:21" s="32" customFormat="1" ht="31.5" x14ac:dyDescent="0.25">
      <c r="A1761" s="29" t="s">
        <v>28</v>
      </c>
      <c r="B1761" s="29">
        <v>240</v>
      </c>
      <c r="C1761" s="29" t="s">
        <v>32</v>
      </c>
      <c r="D1761" s="29" t="s">
        <v>58</v>
      </c>
      <c r="E1761" s="23" t="s">
        <v>769</v>
      </c>
      <c r="F1761" s="31">
        <v>943.1</v>
      </c>
      <c r="G1761" s="31">
        <v>965.80000000000007</v>
      </c>
      <c r="H1761" s="31">
        <v>966.8</v>
      </c>
      <c r="I1761" s="31"/>
      <c r="J1761" s="31"/>
      <c r="K1761" s="31"/>
      <c r="L1761" s="42">
        <f t="shared" si="1542"/>
        <v>943.1</v>
      </c>
      <c r="M1761" s="42">
        <f t="shared" si="1543"/>
        <v>965.80000000000007</v>
      </c>
      <c r="N1761" s="42">
        <f t="shared" si="1544"/>
        <v>966.8</v>
      </c>
      <c r="O1761" s="51"/>
      <c r="P1761" s="51"/>
      <c r="Q1761" s="51"/>
      <c r="R1761" s="45">
        <f t="shared" si="1561"/>
        <v>943.1</v>
      </c>
      <c r="S1761" s="45">
        <f t="shared" si="1562"/>
        <v>965.80000000000007</v>
      </c>
      <c r="T1761" s="45">
        <f t="shared" si="1563"/>
        <v>966.8</v>
      </c>
      <c r="U1761" s="51"/>
    </row>
    <row r="1762" spans="1:21" s="32" customFormat="1" x14ac:dyDescent="0.25">
      <c r="A1762" s="29" t="s">
        <v>28</v>
      </c>
      <c r="B1762" s="29">
        <v>240</v>
      </c>
      <c r="C1762" s="29" t="s">
        <v>12</v>
      </c>
      <c r="D1762" s="29" t="s">
        <v>71</v>
      </c>
      <c r="E1762" s="23" t="s">
        <v>773</v>
      </c>
      <c r="F1762" s="31">
        <v>6565.0999999999995</v>
      </c>
      <c r="G1762" s="31">
        <v>6719.9</v>
      </c>
      <c r="H1762" s="31">
        <v>6719.9</v>
      </c>
      <c r="I1762" s="31"/>
      <c r="J1762" s="31"/>
      <c r="K1762" s="31"/>
      <c r="L1762" s="42">
        <f t="shared" si="1542"/>
        <v>6565.0999999999995</v>
      </c>
      <c r="M1762" s="42">
        <f t="shared" si="1543"/>
        <v>6719.9</v>
      </c>
      <c r="N1762" s="42">
        <f t="shared" si="1544"/>
        <v>6719.9</v>
      </c>
      <c r="O1762" s="51"/>
      <c r="P1762" s="51"/>
      <c r="Q1762" s="51"/>
      <c r="R1762" s="45">
        <f t="shared" si="1561"/>
        <v>6565.0999999999995</v>
      </c>
      <c r="S1762" s="45">
        <f t="shared" si="1562"/>
        <v>6719.9</v>
      </c>
      <c r="T1762" s="45">
        <f t="shared" si="1563"/>
        <v>6719.9</v>
      </c>
      <c r="U1762" s="51"/>
    </row>
    <row r="1763" spans="1:21" s="32" customFormat="1" ht="31.5" x14ac:dyDescent="0.25">
      <c r="A1763" s="29" t="s">
        <v>28</v>
      </c>
      <c r="B1763" s="29">
        <v>240</v>
      </c>
      <c r="C1763" s="29" t="s">
        <v>98</v>
      </c>
      <c r="D1763" s="29" t="s">
        <v>44</v>
      </c>
      <c r="E1763" s="23" t="s">
        <v>775</v>
      </c>
      <c r="F1763" s="31">
        <v>1283.2</v>
      </c>
      <c r="G1763" s="31">
        <v>1313.2</v>
      </c>
      <c r="H1763" s="31">
        <v>1313.2</v>
      </c>
      <c r="I1763" s="31"/>
      <c r="J1763" s="31"/>
      <c r="K1763" s="31"/>
      <c r="L1763" s="42">
        <f t="shared" si="1542"/>
        <v>1283.2</v>
      </c>
      <c r="M1763" s="42">
        <f t="shared" si="1543"/>
        <v>1313.2</v>
      </c>
      <c r="N1763" s="42">
        <f t="shared" si="1544"/>
        <v>1313.2</v>
      </c>
      <c r="O1763" s="51"/>
      <c r="P1763" s="51"/>
      <c r="Q1763" s="51"/>
      <c r="R1763" s="45">
        <f t="shared" si="1561"/>
        <v>1283.2</v>
      </c>
      <c r="S1763" s="45">
        <f t="shared" si="1562"/>
        <v>1313.2</v>
      </c>
      <c r="T1763" s="45">
        <f t="shared" si="1563"/>
        <v>1313.2</v>
      </c>
      <c r="U1763" s="51"/>
    </row>
    <row r="1764" spans="1:21" s="32" customFormat="1" ht="31.5" x14ac:dyDescent="0.25">
      <c r="A1764" s="29" t="s">
        <v>28</v>
      </c>
      <c r="B1764" s="29">
        <v>240</v>
      </c>
      <c r="C1764" s="29" t="s">
        <v>72</v>
      </c>
      <c r="D1764" s="29" t="s">
        <v>32</v>
      </c>
      <c r="E1764" s="23" t="s">
        <v>784</v>
      </c>
      <c r="F1764" s="31">
        <v>1544.4</v>
      </c>
      <c r="G1764" s="31">
        <v>1581.4999999999998</v>
      </c>
      <c r="H1764" s="31">
        <v>1583.5999999999997</v>
      </c>
      <c r="I1764" s="31"/>
      <c r="J1764" s="31"/>
      <c r="K1764" s="31"/>
      <c r="L1764" s="42">
        <f t="shared" si="1542"/>
        <v>1544.4</v>
      </c>
      <c r="M1764" s="42">
        <f t="shared" si="1543"/>
        <v>1581.4999999999998</v>
      </c>
      <c r="N1764" s="42">
        <f t="shared" si="1544"/>
        <v>1583.5999999999997</v>
      </c>
      <c r="O1764" s="51"/>
      <c r="P1764" s="51"/>
      <c r="Q1764" s="51"/>
      <c r="R1764" s="45">
        <f t="shared" si="1561"/>
        <v>1544.4</v>
      </c>
      <c r="S1764" s="45">
        <f t="shared" si="1562"/>
        <v>1581.4999999999998</v>
      </c>
      <c r="T1764" s="45">
        <f t="shared" si="1563"/>
        <v>1583.5999999999997</v>
      </c>
      <c r="U1764" s="51"/>
    </row>
    <row r="1765" spans="1:21" s="32" customFormat="1" ht="31.5" x14ac:dyDescent="0.25">
      <c r="A1765" s="29" t="s">
        <v>28</v>
      </c>
      <c r="B1765" s="29">
        <v>240</v>
      </c>
      <c r="C1765" s="29" t="s">
        <v>33</v>
      </c>
      <c r="D1765" s="29" t="s">
        <v>58</v>
      </c>
      <c r="E1765" s="23" t="s">
        <v>787</v>
      </c>
      <c r="F1765" s="31">
        <v>688</v>
      </c>
      <c r="G1765" s="31">
        <v>704</v>
      </c>
      <c r="H1765" s="31">
        <v>704</v>
      </c>
      <c r="I1765" s="31">
        <v>129</v>
      </c>
      <c r="J1765" s="31">
        <v>132</v>
      </c>
      <c r="K1765" s="31">
        <v>132</v>
      </c>
      <c r="L1765" s="42">
        <f t="shared" si="1542"/>
        <v>817</v>
      </c>
      <c r="M1765" s="42">
        <f t="shared" si="1543"/>
        <v>836</v>
      </c>
      <c r="N1765" s="42">
        <f t="shared" si="1544"/>
        <v>836</v>
      </c>
      <c r="O1765" s="51"/>
      <c r="P1765" s="51"/>
      <c r="Q1765" s="51"/>
      <c r="R1765" s="45">
        <f t="shared" si="1561"/>
        <v>817</v>
      </c>
      <c r="S1765" s="45">
        <f t="shared" si="1562"/>
        <v>836</v>
      </c>
      <c r="T1765" s="45">
        <f t="shared" si="1563"/>
        <v>836</v>
      </c>
      <c r="U1765" s="51"/>
    </row>
    <row r="1766" spans="1:21" s="32" customFormat="1" x14ac:dyDescent="0.25">
      <c r="A1766" s="29" t="s">
        <v>28</v>
      </c>
      <c r="B1766" s="29" t="s">
        <v>7</v>
      </c>
      <c r="C1766" s="29"/>
      <c r="D1766" s="29"/>
      <c r="E1766" s="23" t="s">
        <v>746</v>
      </c>
      <c r="F1766" s="31">
        <f>F1767</f>
        <v>492.3</v>
      </c>
      <c r="G1766" s="31">
        <f t="shared" ref="G1766:U1766" si="1582">G1767</f>
        <v>232.6</v>
      </c>
      <c r="H1766" s="31">
        <f t="shared" si="1582"/>
        <v>111.1</v>
      </c>
      <c r="I1766" s="31">
        <f t="shared" si="1582"/>
        <v>0</v>
      </c>
      <c r="J1766" s="31">
        <f t="shared" si="1582"/>
        <v>0</v>
      </c>
      <c r="K1766" s="31">
        <f t="shared" si="1582"/>
        <v>0</v>
      </c>
      <c r="L1766" s="42">
        <f t="shared" si="1542"/>
        <v>492.3</v>
      </c>
      <c r="M1766" s="42">
        <f t="shared" si="1543"/>
        <v>232.6</v>
      </c>
      <c r="N1766" s="42">
        <f t="shared" si="1544"/>
        <v>111.1</v>
      </c>
      <c r="O1766" s="51">
        <f t="shared" si="1582"/>
        <v>0</v>
      </c>
      <c r="P1766" s="51">
        <f t="shared" si="1582"/>
        <v>0</v>
      </c>
      <c r="Q1766" s="51">
        <f t="shared" si="1582"/>
        <v>0</v>
      </c>
      <c r="R1766" s="45">
        <f t="shared" si="1561"/>
        <v>492.3</v>
      </c>
      <c r="S1766" s="45">
        <f t="shared" si="1562"/>
        <v>232.6</v>
      </c>
      <c r="T1766" s="45">
        <f t="shared" si="1563"/>
        <v>111.1</v>
      </c>
      <c r="U1766" s="51">
        <f t="shared" si="1582"/>
        <v>0</v>
      </c>
    </row>
    <row r="1767" spans="1:21" s="32" customFormat="1" x14ac:dyDescent="0.25">
      <c r="A1767" s="29" t="s">
        <v>28</v>
      </c>
      <c r="B1767" s="29" t="s">
        <v>215</v>
      </c>
      <c r="C1767" s="29"/>
      <c r="D1767" s="29"/>
      <c r="E1767" s="23" t="s">
        <v>749</v>
      </c>
      <c r="F1767" s="31">
        <f>F1768+F1769+F1770+F1771+F1772+F1773+F1774+F1775+F1776+F1777</f>
        <v>492.3</v>
      </c>
      <c r="G1767" s="31">
        <f t="shared" ref="G1767:K1767" si="1583">G1768+G1769+G1770+G1771+G1772+G1773+G1774+G1775+G1776+G1777</f>
        <v>232.6</v>
      </c>
      <c r="H1767" s="31">
        <f t="shared" si="1583"/>
        <v>111.1</v>
      </c>
      <c r="I1767" s="31">
        <f t="shared" si="1583"/>
        <v>0</v>
      </c>
      <c r="J1767" s="31">
        <f t="shared" si="1583"/>
        <v>0</v>
      </c>
      <c r="K1767" s="31">
        <f t="shared" si="1583"/>
        <v>0</v>
      </c>
      <c r="L1767" s="42">
        <f t="shared" si="1542"/>
        <v>492.3</v>
      </c>
      <c r="M1767" s="42">
        <f t="shared" si="1543"/>
        <v>232.6</v>
      </c>
      <c r="N1767" s="42">
        <f t="shared" si="1544"/>
        <v>111.1</v>
      </c>
      <c r="O1767" s="51">
        <f t="shared" ref="O1767:P1767" si="1584">O1768+O1769+O1770+O1771+O1772+O1773+O1774+O1775+O1776+O1777</f>
        <v>0</v>
      </c>
      <c r="P1767" s="51">
        <f t="shared" si="1584"/>
        <v>0</v>
      </c>
      <c r="Q1767" s="51">
        <f t="shared" ref="Q1767" si="1585">Q1768+Q1769+Q1770+Q1771+Q1772+Q1773+Q1774+Q1775+Q1776+Q1777</f>
        <v>0</v>
      </c>
      <c r="R1767" s="45">
        <f t="shared" si="1561"/>
        <v>492.3</v>
      </c>
      <c r="S1767" s="45">
        <f t="shared" si="1562"/>
        <v>232.6</v>
      </c>
      <c r="T1767" s="45">
        <f t="shared" si="1563"/>
        <v>111.1</v>
      </c>
      <c r="U1767" s="51">
        <f t="shared" ref="U1767" si="1586">U1768+U1769+U1770+U1771+U1772+U1773+U1774+U1775+U1776+U1777</f>
        <v>0</v>
      </c>
    </row>
    <row r="1768" spans="1:21" s="32" customFormat="1" ht="63" x14ac:dyDescent="0.25">
      <c r="A1768" s="29" t="s">
        <v>28</v>
      </c>
      <c r="B1768" s="29">
        <v>850</v>
      </c>
      <c r="C1768" s="29" t="s">
        <v>10</v>
      </c>
      <c r="D1768" s="29" t="s">
        <v>32</v>
      </c>
      <c r="E1768" s="23" t="s">
        <v>754</v>
      </c>
      <c r="F1768" s="31">
        <v>121.3</v>
      </c>
      <c r="G1768" s="31">
        <v>64.8</v>
      </c>
      <c r="H1768" s="31">
        <v>35.299999999999997</v>
      </c>
      <c r="I1768" s="31"/>
      <c r="J1768" s="31"/>
      <c r="K1768" s="31"/>
      <c r="L1768" s="42">
        <f t="shared" si="1542"/>
        <v>121.3</v>
      </c>
      <c r="M1768" s="42">
        <f t="shared" si="1543"/>
        <v>64.8</v>
      </c>
      <c r="N1768" s="42">
        <f t="shared" si="1544"/>
        <v>35.299999999999997</v>
      </c>
      <c r="O1768" s="51"/>
      <c r="P1768" s="51"/>
      <c r="Q1768" s="51"/>
      <c r="R1768" s="45">
        <f t="shared" si="1561"/>
        <v>121.3</v>
      </c>
      <c r="S1768" s="45">
        <f t="shared" si="1562"/>
        <v>64.8</v>
      </c>
      <c r="T1768" s="45">
        <f t="shared" si="1563"/>
        <v>35.299999999999997</v>
      </c>
      <c r="U1768" s="51"/>
    </row>
    <row r="1769" spans="1:21" s="32" customFormat="1" x14ac:dyDescent="0.25">
      <c r="A1769" s="29" t="s">
        <v>28</v>
      </c>
      <c r="B1769" s="29">
        <v>850</v>
      </c>
      <c r="C1769" s="29" t="s">
        <v>10</v>
      </c>
      <c r="D1769" s="29" t="s">
        <v>11</v>
      </c>
      <c r="E1769" s="23" t="s">
        <v>757</v>
      </c>
      <c r="F1769" s="31">
        <v>313.8</v>
      </c>
      <c r="G1769" s="31">
        <v>134.19999999999999</v>
      </c>
      <c r="H1769" s="31">
        <v>47.8</v>
      </c>
      <c r="I1769" s="31"/>
      <c r="J1769" s="31"/>
      <c r="K1769" s="31"/>
      <c r="L1769" s="42">
        <f t="shared" si="1542"/>
        <v>313.8</v>
      </c>
      <c r="M1769" s="42">
        <f t="shared" si="1543"/>
        <v>134.19999999999999</v>
      </c>
      <c r="N1769" s="42">
        <f t="shared" si="1544"/>
        <v>47.8</v>
      </c>
      <c r="O1769" s="51"/>
      <c r="P1769" s="51"/>
      <c r="Q1769" s="51"/>
      <c r="R1769" s="45">
        <f t="shared" si="1561"/>
        <v>313.8</v>
      </c>
      <c r="S1769" s="45">
        <f t="shared" si="1562"/>
        <v>134.19999999999999</v>
      </c>
      <c r="T1769" s="45">
        <f t="shared" si="1563"/>
        <v>47.8</v>
      </c>
      <c r="U1769" s="51"/>
    </row>
    <row r="1770" spans="1:21" s="32" customFormat="1" ht="47.25" x14ac:dyDescent="0.25">
      <c r="A1770" s="29" t="s">
        <v>28</v>
      </c>
      <c r="B1770" s="29">
        <v>850</v>
      </c>
      <c r="C1770" s="29" t="s">
        <v>57</v>
      </c>
      <c r="D1770" s="29" t="s">
        <v>177</v>
      </c>
      <c r="E1770" s="23" t="s">
        <v>759</v>
      </c>
      <c r="F1770" s="31">
        <v>0.5</v>
      </c>
      <c r="G1770" s="31">
        <v>0.4</v>
      </c>
      <c r="H1770" s="31">
        <v>0.4</v>
      </c>
      <c r="I1770" s="31"/>
      <c r="J1770" s="31"/>
      <c r="K1770" s="31"/>
      <c r="L1770" s="42">
        <f t="shared" si="1542"/>
        <v>0.5</v>
      </c>
      <c r="M1770" s="42">
        <f t="shared" si="1543"/>
        <v>0.4</v>
      </c>
      <c r="N1770" s="42">
        <f t="shared" si="1544"/>
        <v>0.4</v>
      </c>
      <c r="O1770" s="51"/>
      <c r="P1770" s="51"/>
      <c r="Q1770" s="51"/>
      <c r="R1770" s="45">
        <f t="shared" si="1561"/>
        <v>0.5</v>
      </c>
      <c r="S1770" s="45">
        <f t="shared" si="1562"/>
        <v>0.4</v>
      </c>
      <c r="T1770" s="45">
        <f t="shared" si="1563"/>
        <v>0.4</v>
      </c>
      <c r="U1770" s="51"/>
    </row>
    <row r="1771" spans="1:21" s="32" customFormat="1" x14ac:dyDescent="0.25">
      <c r="A1771" s="29" t="s">
        <v>28</v>
      </c>
      <c r="B1771" s="29">
        <v>850</v>
      </c>
      <c r="C1771" s="29" t="s">
        <v>44</v>
      </c>
      <c r="D1771" s="29" t="s">
        <v>98</v>
      </c>
      <c r="E1771" s="23" t="s">
        <v>761</v>
      </c>
      <c r="F1771" s="31">
        <v>7.4</v>
      </c>
      <c r="G1771" s="31">
        <v>5</v>
      </c>
      <c r="H1771" s="31">
        <v>5</v>
      </c>
      <c r="I1771" s="31"/>
      <c r="J1771" s="31"/>
      <c r="K1771" s="31"/>
      <c r="L1771" s="42">
        <f t="shared" si="1542"/>
        <v>7.4</v>
      </c>
      <c r="M1771" s="42">
        <f t="shared" si="1543"/>
        <v>5</v>
      </c>
      <c r="N1771" s="42">
        <f t="shared" si="1544"/>
        <v>5</v>
      </c>
      <c r="O1771" s="51"/>
      <c r="P1771" s="51"/>
      <c r="Q1771" s="51"/>
      <c r="R1771" s="45">
        <f t="shared" si="1561"/>
        <v>7.4</v>
      </c>
      <c r="S1771" s="45">
        <f t="shared" si="1562"/>
        <v>5</v>
      </c>
      <c r="T1771" s="45">
        <f t="shared" si="1563"/>
        <v>5</v>
      </c>
      <c r="U1771" s="51"/>
    </row>
    <row r="1772" spans="1:21" s="32" customFormat="1" ht="31.5" x14ac:dyDescent="0.25">
      <c r="A1772" s="29" t="s">
        <v>28</v>
      </c>
      <c r="B1772" s="29">
        <v>850</v>
      </c>
      <c r="C1772" s="29" t="s">
        <v>58</v>
      </c>
      <c r="D1772" s="29" t="s">
        <v>58</v>
      </c>
      <c r="E1772" s="23" t="s">
        <v>767</v>
      </c>
      <c r="F1772" s="31">
        <v>14</v>
      </c>
      <c r="G1772" s="31">
        <v>11</v>
      </c>
      <c r="H1772" s="31">
        <v>7.9</v>
      </c>
      <c r="I1772" s="31"/>
      <c r="J1772" s="31"/>
      <c r="K1772" s="31"/>
      <c r="L1772" s="42">
        <f t="shared" si="1542"/>
        <v>14</v>
      </c>
      <c r="M1772" s="42">
        <f t="shared" si="1543"/>
        <v>11</v>
      </c>
      <c r="N1772" s="42">
        <f t="shared" si="1544"/>
        <v>7.9</v>
      </c>
      <c r="O1772" s="51"/>
      <c r="P1772" s="51"/>
      <c r="Q1772" s="51"/>
      <c r="R1772" s="45">
        <f t="shared" si="1561"/>
        <v>14</v>
      </c>
      <c r="S1772" s="45">
        <f t="shared" si="1562"/>
        <v>11</v>
      </c>
      <c r="T1772" s="45">
        <f t="shared" si="1563"/>
        <v>7.9</v>
      </c>
      <c r="U1772" s="51"/>
    </row>
    <row r="1773" spans="1:21" s="32" customFormat="1" ht="31.5" x14ac:dyDescent="0.25">
      <c r="A1773" s="29" t="s">
        <v>28</v>
      </c>
      <c r="B1773" s="29">
        <v>850</v>
      </c>
      <c r="C1773" s="29" t="s">
        <v>32</v>
      </c>
      <c r="D1773" s="29" t="s">
        <v>58</v>
      </c>
      <c r="E1773" s="23" t="s">
        <v>769</v>
      </c>
      <c r="F1773" s="31">
        <v>1.7000000000000002</v>
      </c>
      <c r="G1773" s="31">
        <v>1.4</v>
      </c>
      <c r="H1773" s="31">
        <v>1</v>
      </c>
      <c r="I1773" s="31"/>
      <c r="J1773" s="31"/>
      <c r="K1773" s="31"/>
      <c r="L1773" s="42">
        <f t="shared" si="1542"/>
        <v>1.7000000000000002</v>
      </c>
      <c r="M1773" s="42">
        <f t="shared" si="1543"/>
        <v>1.4</v>
      </c>
      <c r="N1773" s="42">
        <f t="shared" si="1544"/>
        <v>1</v>
      </c>
      <c r="O1773" s="51"/>
      <c r="P1773" s="51"/>
      <c r="Q1773" s="51"/>
      <c r="R1773" s="45">
        <f t="shared" si="1561"/>
        <v>1.7000000000000002</v>
      </c>
      <c r="S1773" s="45">
        <f t="shared" si="1562"/>
        <v>1.4</v>
      </c>
      <c r="T1773" s="45">
        <f t="shared" si="1563"/>
        <v>1</v>
      </c>
      <c r="U1773" s="51"/>
    </row>
    <row r="1774" spans="1:21" s="32" customFormat="1" x14ac:dyDescent="0.25">
      <c r="A1774" s="29" t="s">
        <v>28</v>
      </c>
      <c r="B1774" s="29">
        <v>850</v>
      </c>
      <c r="C1774" s="29" t="s">
        <v>12</v>
      </c>
      <c r="D1774" s="29" t="s">
        <v>71</v>
      </c>
      <c r="E1774" s="23" t="s">
        <v>773</v>
      </c>
      <c r="F1774" s="31">
        <v>20.7</v>
      </c>
      <c r="G1774" s="31">
        <v>5.0999999999999996</v>
      </c>
      <c r="H1774" s="31">
        <v>5.0999999999999996</v>
      </c>
      <c r="I1774" s="31"/>
      <c r="J1774" s="31"/>
      <c r="K1774" s="31"/>
      <c r="L1774" s="42">
        <f t="shared" si="1542"/>
        <v>20.7</v>
      </c>
      <c r="M1774" s="42">
        <f t="shared" si="1543"/>
        <v>5.0999999999999996</v>
      </c>
      <c r="N1774" s="42">
        <f t="shared" si="1544"/>
        <v>5.0999999999999996</v>
      </c>
      <c r="O1774" s="51"/>
      <c r="P1774" s="51"/>
      <c r="Q1774" s="51"/>
      <c r="R1774" s="45">
        <f t="shared" si="1561"/>
        <v>20.7</v>
      </c>
      <c r="S1774" s="45">
        <f t="shared" si="1562"/>
        <v>5.0999999999999996</v>
      </c>
      <c r="T1774" s="45">
        <f t="shared" si="1563"/>
        <v>5.0999999999999996</v>
      </c>
      <c r="U1774" s="51"/>
    </row>
    <row r="1775" spans="1:21" s="32" customFormat="1" ht="31.5" x14ac:dyDescent="0.25">
      <c r="A1775" s="29" t="s">
        <v>28</v>
      </c>
      <c r="B1775" s="29">
        <v>850</v>
      </c>
      <c r="C1775" s="29" t="s">
        <v>98</v>
      </c>
      <c r="D1775" s="29" t="s">
        <v>44</v>
      </c>
      <c r="E1775" s="23" t="s">
        <v>775</v>
      </c>
      <c r="F1775" s="31">
        <v>8.6</v>
      </c>
      <c r="G1775" s="31">
        <v>7.1</v>
      </c>
      <c r="H1775" s="31">
        <v>5.5</v>
      </c>
      <c r="I1775" s="31"/>
      <c r="J1775" s="31"/>
      <c r="K1775" s="31"/>
      <c r="L1775" s="42">
        <f t="shared" si="1542"/>
        <v>8.6</v>
      </c>
      <c r="M1775" s="42">
        <f t="shared" si="1543"/>
        <v>7.1</v>
      </c>
      <c r="N1775" s="42">
        <f t="shared" si="1544"/>
        <v>5.5</v>
      </c>
      <c r="O1775" s="51"/>
      <c r="P1775" s="51"/>
      <c r="Q1775" s="51"/>
      <c r="R1775" s="45">
        <f t="shared" si="1561"/>
        <v>8.6</v>
      </c>
      <c r="S1775" s="45">
        <f t="shared" si="1562"/>
        <v>7.1</v>
      </c>
      <c r="T1775" s="45">
        <f t="shared" si="1563"/>
        <v>5.5</v>
      </c>
      <c r="U1775" s="51"/>
    </row>
    <row r="1776" spans="1:21" s="32" customFormat="1" ht="31.5" x14ac:dyDescent="0.25">
      <c r="A1776" s="29" t="s">
        <v>28</v>
      </c>
      <c r="B1776" s="29">
        <v>850</v>
      </c>
      <c r="C1776" s="29" t="s">
        <v>72</v>
      </c>
      <c r="D1776" s="29" t="s">
        <v>32</v>
      </c>
      <c r="E1776" s="23" t="s">
        <v>784</v>
      </c>
      <c r="F1776" s="31">
        <v>2.6</v>
      </c>
      <c r="G1776" s="31">
        <v>2.4</v>
      </c>
      <c r="H1776" s="31">
        <v>2.2999999999999998</v>
      </c>
      <c r="I1776" s="31"/>
      <c r="J1776" s="31"/>
      <c r="K1776" s="31"/>
      <c r="L1776" s="42">
        <f t="shared" si="1542"/>
        <v>2.6</v>
      </c>
      <c r="M1776" s="42">
        <f t="shared" si="1543"/>
        <v>2.4</v>
      </c>
      <c r="N1776" s="42">
        <f t="shared" si="1544"/>
        <v>2.2999999999999998</v>
      </c>
      <c r="O1776" s="51"/>
      <c r="P1776" s="51"/>
      <c r="Q1776" s="51"/>
      <c r="R1776" s="45">
        <f t="shared" si="1561"/>
        <v>2.6</v>
      </c>
      <c r="S1776" s="45">
        <f t="shared" si="1562"/>
        <v>2.4</v>
      </c>
      <c r="T1776" s="45">
        <f t="shared" si="1563"/>
        <v>2.2999999999999998</v>
      </c>
      <c r="U1776" s="51"/>
    </row>
    <row r="1777" spans="1:21" s="32" customFormat="1" ht="31.5" x14ac:dyDescent="0.25">
      <c r="A1777" s="29" t="s">
        <v>28</v>
      </c>
      <c r="B1777" s="29">
        <v>850</v>
      </c>
      <c r="C1777" s="29" t="s">
        <v>33</v>
      </c>
      <c r="D1777" s="29" t="s">
        <v>58</v>
      </c>
      <c r="E1777" s="23" t="s">
        <v>787</v>
      </c>
      <c r="F1777" s="31">
        <v>1.7</v>
      </c>
      <c r="G1777" s="31">
        <v>1.2</v>
      </c>
      <c r="H1777" s="31">
        <v>0.8</v>
      </c>
      <c r="I1777" s="31"/>
      <c r="J1777" s="31"/>
      <c r="K1777" s="31"/>
      <c r="L1777" s="42">
        <f t="shared" ref="L1777:L1817" si="1587">F1777+I1777</f>
        <v>1.7</v>
      </c>
      <c r="M1777" s="42">
        <f t="shared" ref="M1777:M1817" si="1588">G1777+J1777</f>
        <v>1.2</v>
      </c>
      <c r="N1777" s="42">
        <f t="shared" ref="N1777:N1817" si="1589">H1777+K1777</f>
        <v>0.8</v>
      </c>
      <c r="O1777" s="51"/>
      <c r="P1777" s="51"/>
      <c r="Q1777" s="51"/>
      <c r="R1777" s="45">
        <f t="shared" si="1561"/>
        <v>1.7</v>
      </c>
      <c r="S1777" s="45">
        <f t="shared" si="1562"/>
        <v>1.2</v>
      </c>
      <c r="T1777" s="45">
        <f t="shared" si="1563"/>
        <v>0.8</v>
      </c>
      <c r="U1777" s="51"/>
    </row>
    <row r="1778" spans="1:21" s="36" customFormat="1" x14ac:dyDescent="0.25">
      <c r="A1778" s="33" t="s">
        <v>354</v>
      </c>
      <c r="B1778" s="33"/>
      <c r="C1778" s="33"/>
      <c r="D1778" s="33"/>
      <c r="E1778" s="34" t="s">
        <v>698</v>
      </c>
      <c r="F1778" s="35">
        <f>F1779+F1783</f>
        <v>213484.3</v>
      </c>
      <c r="G1778" s="35">
        <f t="shared" ref="G1778:K1778" si="1590">G1779+G1783</f>
        <v>213736.19999999998</v>
      </c>
      <c r="H1778" s="35">
        <f t="shared" si="1590"/>
        <v>213608.19999999998</v>
      </c>
      <c r="I1778" s="35">
        <f t="shared" si="1590"/>
        <v>-140.6</v>
      </c>
      <c r="J1778" s="35">
        <f t="shared" si="1590"/>
        <v>-142.6</v>
      </c>
      <c r="K1778" s="35">
        <f t="shared" si="1590"/>
        <v>-142.6</v>
      </c>
      <c r="L1778" s="42">
        <f t="shared" si="1587"/>
        <v>213343.69999999998</v>
      </c>
      <c r="M1778" s="42">
        <f t="shared" si="1588"/>
        <v>213593.59999999998</v>
      </c>
      <c r="N1778" s="42">
        <f t="shared" si="1589"/>
        <v>213465.59999999998</v>
      </c>
      <c r="O1778" s="52">
        <f t="shared" ref="O1778:P1778" si="1591">O1779+O1783</f>
        <v>0</v>
      </c>
      <c r="P1778" s="52">
        <f t="shared" si="1591"/>
        <v>0</v>
      </c>
      <c r="Q1778" s="52">
        <f t="shared" ref="Q1778" si="1592">Q1779+Q1783</f>
        <v>0</v>
      </c>
      <c r="R1778" s="55">
        <f t="shared" si="1561"/>
        <v>213343.69999999998</v>
      </c>
      <c r="S1778" s="45">
        <f t="shared" si="1562"/>
        <v>213593.59999999998</v>
      </c>
      <c r="T1778" s="45">
        <f t="shared" si="1563"/>
        <v>213465.59999999998</v>
      </c>
      <c r="U1778" s="52">
        <f t="shared" ref="U1778" si="1593">U1779+U1783</f>
        <v>0</v>
      </c>
    </row>
    <row r="1779" spans="1:21" s="32" customFormat="1" ht="47.25" x14ac:dyDescent="0.25">
      <c r="A1779" s="20" t="s">
        <v>332</v>
      </c>
      <c r="B1779" s="29"/>
      <c r="C1779" s="29"/>
      <c r="D1779" s="29"/>
      <c r="E1779" s="30" t="s">
        <v>699</v>
      </c>
      <c r="F1779" s="31">
        <f>F1780</f>
        <v>195470.8</v>
      </c>
      <c r="G1779" s="31">
        <f t="shared" ref="G1779:U1781" si="1594">G1780</f>
        <v>195470.8</v>
      </c>
      <c r="H1779" s="31">
        <f t="shared" si="1594"/>
        <v>195470.8</v>
      </c>
      <c r="I1779" s="31">
        <f t="shared" si="1594"/>
        <v>-54.6</v>
      </c>
      <c r="J1779" s="31">
        <f t="shared" si="1594"/>
        <v>-54.6</v>
      </c>
      <c r="K1779" s="31">
        <f t="shared" si="1594"/>
        <v>-54.6</v>
      </c>
      <c r="L1779" s="42">
        <f t="shared" si="1587"/>
        <v>195416.19999999998</v>
      </c>
      <c r="M1779" s="42">
        <f t="shared" si="1588"/>
        <v>195416.19999999998</v>
      </c>
      <c r="N1779" s="42">
        <f t="shared" si="1589"/>
        <v>195416.19999999998</v>
      </c>
      <c r="O1779" s="51">
        <f t="shared" si="1594"/>
        <v>0</v>
      </c>
      <c r="P1779" s="51">
        <f t="shared" si="1594"/>
        <v>0</v>
      </c>
      <c r="Q1779" s="51">
        <f t="shared" si="1594"/>
        <v>0</v>
      </c>
      <c r="R1779" s="45">
        <f t="shared" si="1561"/>
        <v>195416.19999999998</v>
      </c>
      <c r="S1779" s="45">
        <f t="shared" si="1562"/>
        <v>195416.19999999998</v>
      </c>
      <c r="T1779" s="45">
        <f t="shared" si="1563"/>
        <v>195416.19999999998</v>
      </c>
      <c r="U1779" s="51">
        <f t="shared" si="1594"/>
        <v>0</v>
      </c>
    </row>
    <row r="1780" spans="1:21" s="32" customFormat="1" ht="94.5" x14ac:dyDescent="0.25">
      <c r="A1780" s="20" t="s">
        <v>332</v>
      </c>
      <c r="B1780" s="29" t="s">
        <v>13</v>
      </c>
      <c r="C1780" s="29"/>
      <c r="D1780" s="29"/>
      <c r="E1780" s="23" t="s">
        <v>730</v>
      </c>
      <c r="F1780" s="31">
        <f>F1781</f>
        <v>195470.8</v>
      </c>
      <c r="G1780" s="31">
        <f t="shared" si="1594"/>
        <v>195470.8</v>
      </c>
      <c r="H1780" s="31">
        <f t="shared" si="1594"/>
        <v>195470.8</v>
      </c>
      <c r="I1780" s="31">
        <f t="shared" si="1594"/>
        <v>-54.6</v>
      </c>
      <c r="J1780" s="31">
        <f t="shared" si="1594"/>
        <v>-54.6</v>
      </c>
      <c r="K1780" s="31">
        <f t="shared" si="1594"/>
        <v>-54.6</v>
      </c>
      <c r="L1780" s="42">
        <f t="shared" si="1587"/>
        <v>195416.19999999998</v>
      </c>
      <c r="M1780" s="42">
        <f t="shared" si="1588"/>
        <v>195416.19999999998</v>
      </c>
      <c r="N1780" s="42">
        <f t="shared" si="1589"/>
        <v>195416.19999999998</v>
      </c>
      <c r="O1780" s="51">
        <f t="shared" si="1594"/>
        <v>0</v>
      </c>
      <c r="P1780" s="51">
        <f t="shared" si="1594"/>
        <v>0</v>
      </c>
      <c r="Q1780" s="51">
        <f t="shared" si="1594"/>
        <v>0</v>
      </c>
      <c r="R1780" s="45">
        <f t="shared" si="1561"/>
        <v>195416.19999999998</v>
      </c>
      <c r="S1780" s="45">
        <f t="shared" si="1562"/>
        <v>195416.19999999998</v>
      </c>
      <c r="T1780" s="45">
        <f t="shared" si="1563"/>
        <v>195416.19999999998</v>
      </c>
      <c r="U1780" s="51">
        <f t="shared" si="1594"/>
        <v>0</v>
      </c>
    </row>
    <row r="1781" spans="1:21" s="32" customFormat="1" ht="31.5" x14ac:dyDescent="0.25">
      <c r="A1781" s="20" t="s">
        <v>332</v>
      </c>
      <c r="B1781" s="29" t="s">
        <v>217</v>
      </c>
      <c r="C1781" s="29"/>
      <c r="D1781" s="29"/>
      <c r="E1781" s="23" t="s">
        <v>732</v>
      </c>
      <c r="F1781" s="31">
        <f>F1782</f>
        <v>195470.8</v>
      </c>
      <c r="G1781" s="31">
        <f t="shared" si="1594"/>
        <v>195470.8</v>
      </c>
      <c r="H1781" s="31">
        <f t="shared" si="1594"/>
        <v>195470.8</v>
      </c>
      <c r="I1781" s="31">
        <f t="shared" si="1594"/>
        <v>-54.6</v>
      </c>
      <c r="J1781" s="31">
        <f t="shared" si="1594"/>
        <v>-54.6</v>
      </c>
      <c r="K1781" s="31">
        <f t="shared" si="1594"/>
        <v>-54.6</v>
      </c>
      <c r="L1781" s="42">
        <f t="shared" si="1587"/>
        <v>195416.19999999998</v>
      </c>
      <c r="M1781" s="42">
        <f t="shared" si="1588"/>
        <v>195416.19999999998</v>
      </c>
      <c r="N1781" s="42">
        <f t="shared" si="1589"/>
        <v>195416.19999999998</v>
      </c>
      <c r="O1781" s="51">
        <f t="shared" si="1594"/>
        <v>0</v>
      </c>
      <c r="P1781" s="51">
        <f t="shared" si="1594"/>
        <v>0</v>
      </c>
      <c r="Q1781" s="51">
        <f t="shared" si="1594"/>
        <v>0</v>
      </c>
      <c r="R1781" s="45">
        <f t="shared" si="1561"/>
        <v>195416.19999999998</v>
      </c>
      <c r="S1781" s="45">
        <f t="shared" si="1562"/>
        <v>195416.19999999998</v>
      </c>
      <c r="T1781" s="45">
        <f t="shared" si="1563"/>
        <v>195416.19999999998</v>
      </c>
      <c r="U1781" s="51">
        <f t="shared" si="1594"/>
        <v>0</v>
      </c>
    </row>
    <row r="1782" spans="1:21" ht="78.75" x14ac:dyDescent="0.25">
      <c r="A1782" s="20" t="s">
        <v>332</v>
      </c>
      <c r="B1782" s="20">
        <v>120</v>
      </c>
      <c r="C1782" s="20" t="s">
        <v>10</v>
      </c>
      <c r="D1782" s="20" t="s">
        <v>44</v>
      </c>
      <c r="E1782" s="23" t="s">
        <v>753</v>
      </c>
      <c r="F1782" s="24">
        <v>195470.8</v>
      </c>
      <c r="G1782" s="24">
        <v>195470.8</v>
      </c>
      <c r="H1782" s="24">
        <v>195470.8</v>
      </c>
      <c r="I1782" s="24">
        <v>-54.6</v>
      </c>
      <c r="J1782" s="24">
        <v>-54.6</v>
      </c>
      <c r="K1782" s="24">
        <v>-54.6</v>
      </c>
      <c r="L1782" s="42">
        <f t="shared" si="1587"/>
        <v>195416.19999999998</v>
      </c>
      <c r="M1782" s="42">
        <f t="shared" si="1588"/>
        <v>195416.19999999998</v>
      </c>
      <c r="N1782" s="42">
        <f t="shared" si="1589"/>
        <v>195416.19999999998</v>
      </c>
      <c r="O1782" s="48"/>
      <c r="P1782" s="48"/>
      <c r="Q1782" s="48"/>
      <c r="R1782" s="45">
        <f t="shared" si="1561"/>
        <v>195416.19999999998</v>
      </c>
      <c r="S1782" s="45">
        <f t="shared" si="1562"/>
        <v>195416.19999999998</v>
      </c>
      <c r="T1782" s="45">
        <f t="shared" si="1563"/>
        <v>195416.19999999998</v>
      </c>
      <c r="U1782" s="48"/>
    </row>
    <row r="1783" spans="1:21" ht="47.25" x14ac:dyDescent="0.25">
      <c r="A1783" s="20" t="s">
        <v>334</v>
      </c>
      <c r="B1783" s="20"/>
      <c r="C1783" s="20"/>
      <c r="D1783" s="20"/>
      <c r="E1783" s="23" t="s">
        <v>700</v>
      </c>
      <c r="F1783" s="24">
        <f>F1784+F1787+F1790</f>
        <v>18013.5</v>
      </c>
      <c r="G1783" s="24">
        <f t="shared" ref="G1783:K1783" si="1595">G1784+G1787+G1790</f>
        <v>18265.400000000001</v>
      </c>
      <c r="H1783" s="24">
        <f t="shared" si="1595"/>
        <v>18137.400000000001</v>
      </c>
      <c r="I1783" s="24">
        <f t="shared" si="1595"/>
        <v>-86</v>
      </c>
      <c r="J1783" s="24">
        <f t="shared" si="1595"/>
        <v>-88</v>
      </c>
      <c r="K1783" s="24">
        <f t="shared" si="1595"/>
        <v>-88</v>
      </c>
      <c r="L1783" s="42">
        <f t="shared" si="1587"/>
        <v>17927.5</v>
      </c>
      <c r="M1783" s="42">
        <f t="shared" si="1588"/>
        <v>18177.400000000001</v>
      </c>
      <c r="N1783" s="42">
        <f t="shared" si="1589"/>
        <v>18049.400000000001</v>
      </c>
      <c r="O1783" s="48">
        <f t="shared" ref="O1783:P1783" si="1596">O1784+O1787+O1790</f>
        <v>0</v>
      </c>
      <c r="P1783" s="48">
        <f t="shared" si="1596"/>
        <v>0</v>
      </c>
      <c r="Q1783" s="48">
        <f t="shared" ref="Q1783" si="1597">Q1784+Q1787+Q1790</f>
        <v>0</v>
      </c>
      <c r="R1783" s="45">
        <f t="shared" si="1561"/>
        <v>17927.5</v>
      </c>
      <c r="S1783" s="45">
        <f t="shared" si="1562"/>
        <v>18177.400000000001</v>
      </c>
      <c r="T1783" s="45">
        <f t="shared" si="1563"/>
        <v>18049.400000000001</v>
      </c>
      <c r="U1783" s="48">
        <f t="shared" ref="U1783" si="1598">U1784+U1787+U1790</f>
        <v>0</v>
      </c>
    </row>
    <row r="1784" spans="1:21" ht="94.5" x14ac:dyDescent="0.25">
      <c r="A1784" s="20" t="s">
        <v>334</v>
      </c>
      <c r="B1784" s="20" t="s">
        <v>13</v>
      </c>
      <c r="C1784" s="20"/>
      <c r="D1784" s="20"/>
      <c r="E1784" s="23" t="s">
        <v>730</v>
      </c>
      <c r="F1784" s="24">
        <f>F1785</f>
        <v>1541.6</v>
      </c>
      <c r="G1784" s="24">
        <f t="shared" ref="G1784:U1785" si="1599">G1785</f>
        <v>1541.6</v>
      </c>
      <c r="H1784" s="24">
        <f t="shared" si="1599"/>
        <v>1541.6</v>
      </c>
      <c r="I1784" s="24">
        <f t="shared" si="1599"/>
        <v>0</v>
      </c>
      <c r="J1784" s="24">
        <f t="shared" si="1599"/>
        <v>0</v>
      </c>
      <c r="K1784" s="24">
        <f t="shared" si="1599"/>
        <v>0</v>
      </c>
      <c r="L1784" s="42">
        <f t="shared" si="1587"/>
        <v>1541.6</v>
      </c>
      <c r="M1784" s="42">
        <f t="shared" si="1588"/>
        <v>1541.6</v>
      </c>
      <c r="N1784" s="42">
        <f t="shared" si="1589"/>
        <v>1541.6</v>
      </c>
      <c r="O1784" s="48">
        <f t="shared" si="1599"/>
        <v>0</v>
      </c>
      <c r="P1784" s="48">
        <f t="shared" si="1599"/>
        <v>0</v>
      </c>
      <c r="Q1784" s="48">
        <f t="shared" si="1599"/>
        <v>0</v>
      </c>
      <c r="R1784" s="45">
        <f t="shared" si="1561"/>
        <v>1541.6</v>
      </c>
      <c r="S1784" s="45">
        <f t="shared" si="1562"/>
        <v>1541.6</v>
      </c>
      <c r="T1784" s="45">
        <f t="shared" si="1563"/>
        <v>1541.6</v>
      </c>
      <c r="U1784" s="48">
        <f t="shared" si="1599"/>
        <v>0</v>
      </c>
    </row>
    <row r="1785" spans="1:21" ht="31.5" x14ac:dyDescent="0.25">
      <c r="A1785" s="20" t="s">
        <v>334</v>
      </c>
      <c r="B1785" s="20" t="s">
        <v>217</v>
      </c>
      <c r="C1785" s="20"/>
      <c r="D1785" s="20"/>
      <c r="E1785" s="23" t="s">
        <v>732</v>
      </c>
      <c r="F1785" s="24">
        <f>F1786</f>
        <v>1541.6</v>
      </c>
      <c r="G1785" s="24">
        <f t="shared" si="1599"/>
        <v>1541.6</v>
      </c>
      <c r="H1785" s="24">
        <f t="shared" si="1599"/>
        <v>1541.6</v>
      </c>
      <c r="I1785" s="24">
        <f t="shared" si="1599"/>
        <v>0</v>
      </c>
      <c r="J1785" s="24">
        <f t="shared" si="1599"/>
        <v>0</v>
      </c>
      <c r="K1785" s="24">
        <f t="shared" si="1599"/>
        <v>0</v>
      </c>
      <c r="L1785" s="42">
        <f t="shared" si="1587"/>
        <v>1541.6</v>
      </c>
      <c r="M1785" s="42">
        <f t="shared" si="1588"/>
        <v>1541.6</v>
      </c>
      <c r="N1785" s="42">
        <f t="shared" si="1589"/>
        <v>1541.6</v>
      </c>
      <c r="O1785" s="48">
        <f t="shared" si="1599"/>
        <v>0</v>
      </c>
      <c r="P1785" s="48">
        <f t="shared" si="1599"/>
        <v>0</v>
      </c>
      <c r="Q1785" s="48">
        <f t="shared" si="1599"/>
        <v>0</v>
      </c>
      <c r="R1785" s="45">
        <f t="shared" si="1561"/>
        <v>1541.6</v>
      </c>
      <c r="S1785" s="45">
        <f t="shared" si="1562"/>
        <v>1541.6</v>
      </c>
      <c r="T1785" s="45">
        <f t="shared" si="1563"/>
        <v>1541.6</v>
      </c>
      <c r="U1785" s="48">
        <f t="shared" si="1599"/>
        <v>0</v>
      </c>
    </row>
    <row r="1786" spans="1:21" ht="78.75" x14ac:dyDescent="0.25">
      <c r="A1786" s="20" t="s">
        <v>334</v>
      </c>
      <c r="B1786" s="20">
        <v>120</v>
      </c>
      <c r="C1786" s="20" t="s">
        <v>10</v>
      </c>
      <c r="D1786" s="20" t="s">
        <v>44</v>
      </c>
      <c r="E1786" s="23" t="s">
        <v>753</v>
      </c>
      <c r="F1786" s="24">
        <v>1541.6</v>
      </c>
      <c r="G1786" s="24">
        <v>1541.6</v>
      </c>
      <c r="H1786" s="24">
        <v>1541.6</v>
      </c>
      <c r="I1786" s="24"/>
      <c r="J1786" s="24"/>
      <c r="K1786" s="24"/>
      <c r="L1786" s="42">
        <f t="shared" si="1587"/>
        <v>1541.6</v>
      </c>
      <c r="M1786" s="42">
        <f t="shared" si="1588"/>
        <v>1541.6</v>
      </c>
      <c r="N1786" s="42">
        <f t="shared" si="1589"/>
        <v>1541.6</v>
      </c>
      <c r="O1786" s="48"/>
      <c r="P1786" s="48"/>
      <c r="Q1786" s="48"/>
      <c r="R1786" s="45">
        <f t="shared" si="1561"/>
        <v>1541.6</v>
      </c>
      <c r="S1786" s="45">
        <f t="shared" si="1562"/>
        <v>1541.6</v>
      </c>
      <c r="T1786" s="45">
        <f t="shared" si="1563"/>
        <v>1541.6</v>
      </c>
      <c r="U1786" s="48"/>
    </row>
    <row r="1787" spans="1:21" ht="31.5" x14ac:dyDescent="0.25">
      <c r="A1787" s="20" t="s">
        <v>334</v>
      </c>
      <c r="B1787" s="20" t="s">
        <v>6</v>
      </c>
      <c r="C1787" s="20"/>
      <c r="D1787" s="20"/>
      <c r="E1787" s="23" t="s">
        <v>733</v>
      </c>
      <c r="F1787" s="24">
        <f>F1788</f>
        <v>16024.900000000001</v>
      </c>
      <c r="G1787" s="24">
        <f t="shared" ref="G1787:U1788" si="1600">G1788</f>
        <v>16329.900000000001</v>
      </c>
      <c r="H1787" s="24">
        <f t="shared" si="1600"/>
        <v>16333.900000000001</v>
      </c>
      <c r="I1787" s="24">
        <f t="shared" si="1600"/>
        <v>-86</v>
      </c>
      <c r="J1787" s="24">
        <f t="shared" si="1600"/>
        <v>-88</v>
      </c>
      <c r="K1787" s="24">
        <f t="shared" si="1600"/>
        <v>-88</v>
      </c>
      <c r="L1787" s="42">
        <f t="shared" si="1587"/>
        <v>15938.900000000001</v>
      </c>
      <c r="M1787" s="42">
        <f t="shared" si="1588"/>
        <v>16241.900000000001</v>
      </c>
      <c r="N1787" s="42">
        <f t="shared" si="1589"/>
        <v>16245.900000000001</v>
      </c>
      <c r="O1787" s="48">
        <f t="shared" si="1600"/>
        <v>0</v>
      </c>
      <c r="P1787" s="48">
        <f t="shared" si="1600"/>
        <v>0</v>
      </c>
      <c r="Q1787" s="48">
        <f t="shared" si="1600"/>
        <v>0</v>
      </c>
      <c r="R1787" s="45">
        <f t="shared" si="1561"/>
        <v>15938.900000000001</v>
      </c>
      <c r="S1787" s="45">
        <f t="shared" si="1562"/>
        <v>16241.900000000001</v>
      </c>
      <c r="T1787" s="45">
        <f t="shared" si="1563"/>
        <v>16245.900000000001</v>
      </c>
      <c r="U1787" s="48">
        <f t="shared" si="1600"/>
        <v>0</v>
      </c>
    </row>
    <row r="1788" spans="1:21" ht="47.25" x14ac:dyDescent="0.25">
      <c r="A1788" s="20" t="s">
        <v>334</v>
      </c>
      <c r="B1788" s="20" t="s">
        <v>167</v>
      </c>
      <c r="C1788" s="20"/>
      <c r="D1788" s="20"/>
      <c r="E1788" s="23" t="s">
        <v>734</v>
      </c>
      <c r="F1788" s="24">
        <f>F1789</f>
        <v>16024.900000000001</v>
      </c>
      <c r="G1788" s="24">
        <f t="shared" si="1600"/>
        <v>16329.900000000001</v>
      </c>
      <c r="H1788" s="24">
        <f t="shared" si="1600"/>
        <v>16333.900000000001</v>
      </c>
      <c r="I1788" s="24">
        <f t="shared" si="1600"/>
        <v>-86</v>
      </c>
      <c r="J1788" s="24">
        <f t="shared" si="1600"/>
        <v>-88</v>
      </c>
      <c r="K1788" s="24">
        <f t="shared" si="1600"/>
        <v>-88</v>
      </c>
      <c r="L1788" s="42">
        <f t="shared" si="1587"/>
        <v>15938.900000000001</v>
      </c>
      <c r="M1788" s="42">
        <f t="shared" si="1588"/>
        <v>16241.900000000001</v>
      </c>
      <c r="N1788" s="42">
        <f t="shared" si="1589"/>
        <v>16245.900000000001</v>
      </c>
      <c r="O1788" s="48">
        <f t="shared" si="1600"/>
        <v>0</v>
      </c>
      <c r="P1788" s="48">
        <f t="shared" si="1600"/>
        <v>0</v>
      </c>
      <c r="Q1788" s="48">
        <f t="shared" si="1600"/>
        <v>0</v>
      </c>
      <c r="R1788" s="45">
        <f t="shared" si="1561"/>
        <v>15938.900000000001</v>
      </c>
      <c r="S1788" s="45">
        <f t="shared" si="1562"/>
        <v>16241.900000000001</v>
      </c>
      <c r="T1788" s="45">
        <f t="shared" si="1563"/>
        <v>16245.900000000001</v>
      </c>
      <c r="U1788" s="48">
        <f t="shared" si="1600"/>
        <v>0</v>
      </c>
    </row>
    <row r="1789" spans="1:21" ht="78.75" x14ac:dyDescent="0.25">
      <c r="A1789" s="20" t="s">
        <v>334</v>
      </c>
      <c r="B1789" s="20">
        <v>240</v>
      </c>
      <c r="C1789" s="20" t="s">
        <v>10</v>
      </c>
      <c r="D1789" s="20" t="s">
        <v>44</v>
      </c>
      <c r="E1789" s="23" t="s">
        <v>753</v>
      </c>
      <c r="F1789" s="24">
        <v>16024.900000000001</v>
      </c>
      <c r="G1789" s="24">
        <v>16329.900000000001</v>
      </c>
      <c r="H1789" s="24">
        <v>16333.900000000001</v>
      </c>
      <c r="I1789" s="24">
        <v>-86</v>
      </c>
      <c r="J1789" s="24">
        <v>-88</v>
      </c>
      <c r="K1789" s="24">
        <v>-88</v>
      </c>
      <c r="L1789" s="42">
        <f t="shared" si="1587"/>
        <v>15938.900000000001</v>
      </c>
      <c r="M1789" s="42">
        <f t="shared" si="1588"/>
        <v>16241.900000000001</v>
      </c>
      <c r="N1789" s="42">
        <f t="shared" si="1589"/>
        <v>16245.900000000001</v>
      </c>
      <c r="O1789" s="48"/>
      <c r="P1789" s="48"/>
      <c r="Q1789" s="48"/>
      <c r="R1789" s="45">
        <f t="shared" si="1561"/>
        <v>15938.900000000001</v>
      </c>
      <c r="S1789" s="45">
        <f t="shared" si="1562"/>
        <v>16241.900000000001</v>
      </c>
      <c r="T1789" s="45">
        <f t="shared" si="1563"/>
        <v>16245.900000000001</v>
      </c>
      <c r="U1789" s="48"/>
    </row>
    <row r="1790" spans="1:21" x14ac:dyDescent="0.25">
      <c r="A1790" s="20" t="s">
        <v>334</v>
      </c>
      <c r="B1790" s="20" t="s">
        <v>7</v>
      </c>
      <c r="C1790" s="20"/>
      <c r="D1790" s="20"/>
      <c r="E1790" s="23" t="s">
        <v>746</v>
      </c>
      <c r="F1790" s="24">
        <f>F1791</f>
        <v>447</v>
      </c>
      <c r="G1790" s="24">
        <f t="shared" ref="G1790:U1791" si="1601">G1791</f>
        <v>393.9</v>
      </c>
      <c r="H1790" s="24">
        <f t="shared" si="1601"/>
        <v>261.89999999999998</v>
      </c>
      <c r="I1790" s="24">
        <f t="shared" si="1601"/>
        <v>0</v>
      </c>
      <c r="J1790" s="24">
        <f t="shared" si="1601"/>
        <v>0</v>
      </c>
      <c r="K1790" s="24">
        <f t="shared" si="1601"/>
        <v>0</v>
      </c>
      <c r="L1790" s="42">
        <f t="shared" si="1587"/>
        <v>447</v>
      </c>
      <c r="M1790" s="42">
        <f t="shared" si="1588"/>
        <v>393.9</v>
      </c>
      <c r="N1790" s="42">
        <f t="shared" si="1589"/>
        <v>261.89999999999998</v>
      </c>
      <c r="O1790" s="48">
        <f t="shared" si="1601"/>
        <v>0</v>
      </c>
      <c r="P1790" s="48">
        <f t="shared" si="1601"/>
        <v>0</v>
      </c>
      <c r="Q1790" s="48">
        <f t="shared" si="1601"/>
        <v>0</v>
      </c>
      <c r="R1790" s="45">
        <f t="shared" si="1561"/>
        <v>447</v>
      </c>
      <c r="S1790" s="45">
        <f t="shared" si="1562"/>
        <v>393.9</v>
      </c>
      <c r="T1790" s="45">
        <f t="shared" si="1563"/>
        <v>261.89999999999998</v>
      </c>
      <c r="U1790" s="48">
        <f t="shared" si="1601"/>
        <v>0</v>
      </c>
    </row>
    <row r="1791" spans="1:21" x14ac:dyDescent="0.25">
      <c r="A1791" s="20" t="s">
        <v>334</v>
      </c>
      <c r="B1791" s="20" t="s">
        <v>215</v>
      </c>
      <c r="C1791" s="20"/>
      <c r="D1791" s="20"/>
      <c r="E1791" s="23" t="s">
        <v>749</v>
      </c>
      <c r="F1791" s="24">
        <f>F1792</f>
        <v>447</v>
      </c>
      <c r="G1791" s="24">
        <f t="shared" si="1601"/>
        <v>393.9</v>
      </c>
      <c r="H1791" s="24">
        <f t="shared" si="1601"/>
        <v>261.89999999999998</v>
      </c>
      <c r="I1791" s="24">
        <f t="shared" si="1601"/>
        <v>0</v>
      </c>
      <c r="J1791" s="24">
        <f t="shared" si="1601"/>
        <v>0</v>
      </c>
      <c r="K1791" s="24">
        <f t="shared" si="1601"/>
        <v>0</v>
      </c>
      <c r="L1791" s="42">
        <f t="shared" si="1587"/>
        <v>447</v>
      </c>
      <c r="M1791" s="42">
        <f t="shared" si="1588"/>
        <v>393.9</v>
      </c>
      <c r="N1791" s="42">
        <f t="shared" si="1589"/>
        <v>261.89999999999998</v>
      </c>
      <c r="O1791" s="48">
        <f t="shared" si="1601"/>
        <v>0</v>
      </c>
      <c r="P1791" s="48">
        <f t="shared" si="1601"/>
        <v>0</v>
      </c>
      <c r="Q1791" s="48">
        <f t="shared" si="1601"/>
        <v>0</v>
      </c>
      <c r="R1791" s="45">
        <f t="shared" si="1561"/>
        <v>447</v>
      </c>
      <c r="S1791" s="45">
        <f t="shared" si="1562"/>
        <v>393.9</v>
      </c>
      <c r="T1791" s="45">
        <f t="shared" si="1563"/>
        <v>261.89999999999998</v>
      </c>
      <c r="U1791" s="48">
        <f t="shared" si="1601"/>
        <v>0</v>
      </c>
    </row>
    <row r="1792" spans="1:21" ht="78.75" x14ac:dyDescent="0.25">
      <c r="A1792" s="20" t="s">
        <v>334</v>
      </c>
      <c r="B1792" s="20">
        <v>850</v>
      </c>
      <c r="C1792" s="20" t="s">
        <v>10</v>
      </c>
      <c r="D1792" s="20" t="s">
        <v>44</v>
      </c>
      <c r="E1792" s="23" t="s">
        <v>753</v>
      </c>
      <c r="F1792" s="24">
        <v>447</v>
      </c>
      <c r="G1792" s="24">
        <v>393.9</v>
      </c>
      <c r="H1792" s="24">
        <v>261.89999999999998</v>
      </c>
      <c r="I1792" s="24"/>
      <c r="J1792" s="24"/>
      <c r="K1792" s="24"/>
      <c r="L1792" s="42">
        <f t="shared" si="1587"/>
        <v>447</v>
      </c>
      <c r="M1792" s="42">
        <f t="shared" si="1588"/>
        <v>393.9</v>
      </c>
      <c r="N1792" s="42">
        <f t="shared" si="1589"/>
        <v>261.89999999999998</v>
      </c>
      <c r="O1792" s="48"/>
      <c r="P1792" s="48"/>
      <c r="Q1792" s="48"/>
      <c r="R1792" s="45">
        <f t="shared" si="1561"/>
        <v>447</v>
      </c>
      <c r="S1792" s="45">
        <f t="shared" si="1562"/>
        <v>393.9</v>
      </c>
      <c r="T1792" s="45">
        <f t="shared" si="1563"/>
        <v>261.89999999999998</v>
      </c>
      <c r="U1792" s="48"/>
    </row>
    <row r="1793" spans="1:21" s="8" customFormat="1" ht="63" x14ac:dyDescent="0.25">
      <c r="A1793" s="1" t="s">
        <v>39</v>
      </c>
      <c r="B1793" s="1"/>
      <c r="C1793" s="1"/>
      <c r="D1793" s="1"/>
      <c r="E1793" s="2" t="s">
        <v>722</v>
      </c>
      <c r="F1793" s="3">
        <f>F1794+F1803+F1808</f>
        <v>297923.75</v>
      </c>
      <c r="G1793" s="3">
        <f t="shared" ref="G1793:K1793" si="1602">G1794+G1803+G1808</f>
        <v>328959.59999999998</v>
      </c>
      <c r="H1793" s="3">
        <f t="shared" si="1602"/>
        <v>280319.2</v>
      </c>
      <c r="I1793" s="3">
        <f t="shared" si="1602"/>
        <v>-362.7</v>
      </c>
      <c r="J1793" s="3">
        <f t="shared" si="1602"/>
        <v>497.6</v>
      </c>
      <c r="K1793" s="3">
        <f t="shared" si="1602"/>
        <v>497.6</v>
      </c>
      <c r="L1793" s="42">
        <f t="shared" si="1587"/>
        <v>297561.05</v>
      </c>
      <c r="M1793" s="42">
        <f t="shared" si="1588"/>
        <v>329457.19999999995</v>
      </c>
      <c r="N1793" s="42">
        <f t="shared" si="1589"/>
        <v>280816.8</v>
      </c>
      <c r="O1793" s="50">
        <f t="shared" ref="O1793:P1793" si="1603">O1794+O1803+O1808</f>
        <v>0</v>
      </c>
      <c r="P1793" s="50">
        <f t="shared" si="1603"/>
        <v>-3786.5</v>
      </c>
      <c r="Q1793" s="50">
        <f t="shared" ref="Q1793" si="1604">Q1794+Q1803+Q1808</f>
        <v>0</v>
      </c>
      <c r="R1793" s="53">
        <f t="shared" ref="R1793:R1817" si="1605">L1793+O1793</f>
        <v>297561.05</v>
      </c>
      <c r="S1793" s="45">
        <f t="shared" ref="S1793:S1817" si="1606">M1793+P1793</f>
        <v>325670.69999999995</v>
      </c>
      <c r="T1793" s="45">
        <f t="shared" ref="T1793:T1817" si="1607">N1793+Q1793</f>
        <v>280816.8</v>
      </c>
      <c r="U1793" s="50">
        <f t="shared" ref="U1793" si="1608">U1794+U1803+U1808</f>
        <v>0</v>
      </c>
    </row>
    <row r="1794" spans="1:21" s="28" customFormat="1" ht="47.25" x14ac:dyDescent="0.25">
      <c r="A1794" s="25" t="s">
        <v>42</v>
      </c>
      <c r="B1794" s="25"/>
      <c r="C1794" s="25"/>
      <c r="D1794" s="25"/>
      <c r="E1794" s="26" t="s">
        <v>723</v>
      </c>
      <c r="F1794" s="27">
        <f>F1795</f>
        <v>141369.05000000002</v>
      </c>
      <c r="G1794" s="27">
        <f t="shared" ref="G1794:U1794" si="1609">G1795</f>
        <v>153699.70000000001</v>
      </c>
      <c r="H1794" s="27">
        <f t="shared" si="1609"/>
        <v>105007.8</v>
      </c>
      <c r="I1794" s="27">
        <f t="shared" si="1609"/>
        <v>0</v>
      </c>
      <c r="J1794" s="27">
        <f t="shared" si="1609"/>
        <v>0</v>
      </c>
      <c r="K1794" s="27">
        <f t="shared" si="1609"/>
        <v>0</v>
      </c>
      <c r="L1794" s="42">
        <f t="shared" si="1587"/>
        <v>141369.05000000002</v>
      </c>
      <c r="M1794" s="42">
        <f t="shared" si="1588"/>
        <v>153699.70000000001</v>
      </c>
      <c r="N1794" s="42">
        <f t="shared" si="1589"/>
        <v>105007.8</v>
      </c>
      <c r="O1794" s="49">
        <f t="shared" si="1609"/>
        <v>0</v>
      </c>
      <c r="P1794" s="49">
        <f t="shared" si="1609"/>
        <v>-3786.5</v>
      </c>
      <c r="Q1794" s="49">
        <f t="shared" si="1609"/>
        <v>0</v>
      </c>
      <c r="R1794" s="55">
        <f t="shared" si="1605"/>
        <v>141369.05000000002</v>
      </c>
      <c r="S1794" s="45">
        <f t="shared" si="1606"/>
        <v>149913.20000000001</v>
      </c>
      <c r="T1794" s="45">
        <f t="shared" si="1607"/>
        <v>105007.8</v>
      </c>
      <c r="U1794" s="49">
        <f t="shared" si="1609"/>
        <v>0</v>
      </c>
    </row>
    <row r="1795" spans="1:21" ht="31.5" x14ac:dyDescent="0.25">
      <c r="A1795" s="20" t="s">
        <v>34</v>
      </c>
      <c r="B1795" s="20"/>
      <c r="C1795" s="20"/>
      <c r="D1795" s="20"/>
      <c r="E1795" s="23" t="s">
        <v>724</v>
      </c>
      <c r="F1795" s="24">
        <f>F1796+F1800</f>
        <v>141369.05000000002</v>
      </c>
      <c r="G1795" s="24">
        <f t="shared" ref="G1795:K1795" si="1610">G1796+G1800</f>
        <v>153699.70000000001</v>
      </c>
      <c r="H1795" s="24">
        <f t="shared" si="1610"/>
        <v>105007.8</v>
      </c>
      <c r="I1795" s="24">
        <f t="shared" si="1610"/>
        <v>0</v>
      </c>
      <c r="J1795" s="24">
        <f t="shared" si="1610"/>
        <v>0</v>
      </c>
      <c r="K1795" s="24">
        <f t="shared" si="1610"/>
        <v>0</v>
      </c>
      <c r="L1795" s="42">
        <f t="shared" si="1587"/>
        <v>141369.05000000002</v>
      </c>
      <c r="M1795" s="42">
        <f t="shared" si="1588"/>
        <v>153699.70000000001</v>
      </c>
      <c r="N1795" s="42">
        <f t="shared" si="1589"/>
        <v>105007.8</v>
      </c>
      <c r="O1795" s="48">
        <f t="shared" ref="O1795:P1795" si="1611">O1796+O1800</f>
        <v>0</v>
      </c>
      <c r="P1795" s="48">
        <f t="shared" si="1611"/>
        <v>-3786.5</v>
      </c>
      <c r="Q1795" s="48">
        <f t="shared" ref="Q1795" si="1612">Q1796+Q1800</f>
        <v>0</v>
      </c>
      <c r="R1795" s="45">
        <f t="shared" si="1605"/>
        <v>141369.05000000002</v>
      </c>
      <c r="S1795" s="45">
        <f t="shared" si="1606"/>
        <v>149913.20000000001</v>
      </c>
      <c r="T1795" s="45">
        <f t="shared" si="1607"/>
        <v>105007.8</v>
      </c>
      <c r="U1795" s="48">
        <f t="shared" ref="U1795" si="1613">U1796+U1800</f>
        <v>0</v>
      </c>
    </row>
    <row r="1796" spans="1:21" ht="31.5" x14ac:dyDescent="0.25">
      <c r="A1796" s="20" t="s">
        <v>34</v>
      </c>
      <c r="B1796" s="20" t="s">
        <v>6</v>
      </c>
      <c r="C1796" s="20"/>
      <c r="D1796" s="20"/>
      <c r="E1796" s="23" t="s">
        <v>733</v>
      </c>
      <c r="F1796" s="24">
        <f>F1797</f>
        <v>18533.099999999999</v>
      </c>
      <c r="G1796" s="24">
        <f t="shared" ref="G1796:U1796" si="1614">G1797</f>
        <v>48871.9</v>
      </c>
      <c r="H1796" s="24">
        <f t="shared" si="1614"/>
        <v>180</v>
      </c>
      <c r="I1796" s="24">
        <f t="shared" si="1614"/>
        <v>0</v>
      </c>
      <c r="J1796" s="24">
        <f t="shared" si="1614"/>
        <v>0</v>
      </c>
      <c r="K1796" s="24">
        <f t="shared" si="1614"/>
        <v>0</v>
      </c>
      <c r="L1796" s="42">
        <f t="shared" si="1587"/>
        <v>18533.099999999999</v>
      </c>
      <c r="M1796" s="42">
        <f t="shared" si="1588"/>
        <v>48871.9</v>
      </c>
      <c r="N1796" s="42">
        <f t="shared" si="1589"/>
        <v>180</v>
      </c>
      <c r="O1796" s="48">
        <f t="shared" si="1614"/>
        <v>0</v>
      </c>
      <c r="P1796" s="48">
        <f t="shared" si="1614"/>
        <v>0</v>
      </c>
      <c r="Q1796" s="48">
        <f t="shared" si="1614"/>
        <v>0</v>
      </c>
      <c r="R1796" s="45">
        <f t="shared" si="1605"/>
        <v>18533.099999999999</v>
      </c>
      <c r="S1796" s="45">
        <f t="shared" si="1606"/>
        <v>48871.9</v>
      </c>
      <c r="T1796" s="45">
        <f t="shared" si="1607"/>
        <v>180</v>
      </c>
      <c r="U1796" s="48">
        <f t="shared" si="1614"/>
        <v>0</v>
      </c>
    </row>
    <row r="1797" spans="1:21" ht="47.25" x14ac:dyDescent="0.25">
      <c r="A1797" s="20" t="s">
        <v>34</v>
      </c>
      <c r="B1797" s="20" t="s">
        <v>167</v>
      </c>
      <c r="C1797" s="20"/>
      <c r="D1797" s="20"/>
      <c r="E1797" s="23" t="s">
        <v>734</v>
      </c>
      <c r="F1797" s="24">
        <f>F1798+F1799</f>
        <v>18533.099999999999</v>
      </c>
      <c r="G1797" s="24">
        <f t="shared" ref="G1797:K1797" si="1615">G1798+G1799</f>
        <v>48871.9</v>
      </c>
      <c r="H1797" s="24">
        <f t="shared" si="1615"/>
        <v>180</v>
      </c>
      <c r="I1797" s="24">
        <f t="shared" si="1615"/>
        <v>0</v>
      </c>
      <c r="J1797" s="24">
        <f t="shared" si="1615"/>
        <v>0</v>
      </c>
      <c r="K1797" s="24">
        <f t="shared" si="1615"/>
        <v>0</v>
      </c>
      <c r="L1797" s="42">
        <f t="shared" si="1587"/>
        <v>18533.099999999999</v>
      </c>
      <c r="M1797" s="42">
        <f t="shared" si="1588"/>
        <v>48871.9</v>
      </c>
      <c r="N1797" s="42">
        <f t="shared" si="1589"/>
        <v>180</v>
      </c>
      <c r="O1797" s="48">
        <f t="shared" ref="O1797:P1797" si="1616">O1798+O1799</f>
        <v>0</v>
      </c>
      <c r="P1797" s="48">
        <f t="shared" si="1616"/>
        <v>0</v>
      </c>
      <c r="Q1797" s="48">
        <f t="shared" ref="Q1797" si="1617">Q1798+Q1799</f>
        <v>0</v>
      </c>
      <c r="R1797" s="45">
        <f t="shared" si="1605"/>
        <v>18533.099999999999</v>
      </c>
      <c r="S1797" s="45">
        <f t="shared" si="1606"/>
        <v>48871.9</v>
      </c>
      <c r="T1797" s="45">
        <f t="shared" si="1607"/>
        <v>180</v>
      </c>
      <c r="U1797" s="48">
        <f t="shared" ref="U1797" si="1618">U1798+U1799</f>
        <v>0</v>
      </c>
    </row>
    <row r="1798" spans="1:21" x14ac:dyDescent="0.25">
      <c r="A1798" s="20" t="s">
        <v>34</v>
      </c>
      <c r="B1798" s="20">
        <v>240</v>
      </c>
      <c r="C1798" s="20" t="s">
        <v>10</v>
      </c>
      <c r="D1798" s="20" t="s">
        <v>11</v>
      </c>
      <c r="E1798" s="23" t="s">
        <v>757</v>
      </c>
      <c r="F1798" s="24">
        <v>180</v>
      </c>
      <c r="G1798" s="24">
        <v>180</v>
      </c>
      <c r="H1798" s="24">
        <v>180</v>
      </c>
      <c r="I1798" s="24"/>
      <c r="J1798" s="24"/>
      <c r="K1798" s="24"/>
      <c r="L1798" s="42">
        <f t="shared" si="1587"/>
        <v>180</v>
      </c>
      <c r="M1798" s="42">
        <f t="shared" si="1588"/>
        <v>180</v>
      </c>
      <c r="N1798" s="42">
        <f t="shared" si="1589"/>
        <v>180</v>
      </c>
      <c r="O1798" s="48"/>
      <c r="P1798" s="48"/>
      <c r="Q1798" s="48"/>
      <c r="R1798" s="45">
        <f t="shared" si="1605"/>
        <v>180</v>
      </c>
      <c r="S1798" s="45">
        <f t="shared" si="1606"/>
        <v>180</v>
      </c>
      <c r="T1798" s="45">
        <f t="shared" si="1607"/>
        <v>180</v>
      </c>
      <c r="U1798" s="48"/>
    </row>
    <row r="1799" spans="1:21" x14ac:dyDescent="0.25">
      <c r="A1799" s="20" t="s">
        <v>34</v>
      </c>
      <c r="B1799" s="20">
        <v>240</v>
      </c>
      <c r="C1799" s="20" t="s">
        <v>58</v>
      </c>
      <c r="D1799" s="20" t="s">
        <v>10</v>
      </c>
      <c r="E1799" s="23" t="s">
        <v>764</v>
      </c>
      <c r="F1799" s="24">
        <v>18353.099999999999</v>
      </c>
      <c r="G1799" s="24">
        <v>48691.9</v>
      </c>
      <c r="H1799" s="24">
        <v>0</v>
      </c>
      <c r="I1799" s="24"/>
      <c r="J1799" s="24"/>
      <c r="K1799" s="24"/>
      <c r="L1799" s="42">
        <f t="shared" si="1587"/>
        <v>18353.099999999999</v>
      </c>
      <c r="M1799" s="42">
        <f t="shared" si="1588"/>
        <v>48691.9</v>
      </c>
      <c r="N1799" s="42">
        <f t="shared" si="1589"/>
        <v>0</v>
      </c>
      <c r="O1799" s="48"/>
      <c r="P1799" s="48"/>
      <c r="Q1799" s="48"/>
      <c r="R1799" s="45">
        <f t="shared" si="1605"/>
        <v>18353.099999999999</v>
      </c>
      <c r="S1799" s="45">
        <f t="shared" si="1606"/>
        <v>48691.9</v>
      </c>
      <c r="T1799" s="45">
        <f t="shared" si="1607"/>
        <v>0</v>
      </c>
      <c r="U1799" s="48"/>
    </row>
    <row r="1800" spans="1:21" x14ac:dyDescent="0.25">
      <c r="A1800" s="20" t="s">
        <v>34</v>
      </c>
      <c r="B1800" s="20" t="s">
        <v>7</v>
      </c>
      <c r="C1800" s="20"/>
      <c r="D1800" s="20"/>
      <c r="E1800" s="23" t="s">
        <v>746</v>
      </c>
      <c r="F1800" s="24">
        <f>F1801</f>
        <v>122835.95000000001</v>
      </c>
      <c r="G1800" s="24">
        <f t="shared" ref="G1800:U1801" si="1619">G1801</f>
        <v>104827.8</v>
      </c>
      <c r="H1800" s="24">
        <f t="shared" si="1619"/>
        <v>104827.8</v>
      </c>
      <c r="I1800" s="24">
        <f t="shared" si="1619"/>
        <v>0</v>
      </c>
      <c r="J1800" s="24">
        <f t="shared" si="1619"/>
        <v>0</v>
      </c>
      <c r="K1800" s="24">
        <f t="shared" si="1619"/>
        <v>0</v>
      </c>
      <c r="L1800" s="42">
        <f t="shared" si="1587"/>
        <v>122835.95000000001</v>
      </c>
      <c r="M1800" s="42">
        <f t="shared" si="1588"/>
        <v>104827.8</v>
      </c>
      <c r="N1800" s="42">
        <f t="shared" si="1589"/>
        <v>104827.8</v>
      </c>
      <c r="O1800" s="48">
        <f t="shared" si="1619"/>
        <v>0</v>
      </c>
      <c r="P1800" s="48">
        <f t="shared" si="1619"/>
        <v>-3786.5</v>
      </c>
      <c r="Q1800" s="48">
        <f t="shared" si="1619"/>
        <v>0</v>
      </c>
      <c r="R1800" s="45">
        <f t="shared" si="1605"/>
        <v>122835.95000000001</v>
      </c>
      <c r="S1800" s="45">
        <f t="shared" si="1606"/>
        <v>101041.3</v>
      </c>
      <c r="T1800" s="45">
        <f t="shared" si="1607"/>
        <v>104827.8</v>
      </c>
      <c r="U1800" s="48">
        <f t="shared" si="1619"/>
        <v>0</v>
      </c>
    </row>
    <row r="1801" spans="1:21" x14ac:dyDescent="0.25">
      <c r="A1801" s="20" t="s">
        <v>34</v>
      </c>
      <c r="B1801" s="20" t="s">
        <v>426</v>
      </c>
      <c r="C1801" s="20"/>
      <c r="D1801" s="20"/>
      <c r="E1801" s="23" t="s">
        <v>748</v>
      </c>
      <c r="F1801" s="24">
        <f>F1802</f>
        <v>122835.95000000001</v>
      </c>
      <c r="G1801" s="24">
        <f t="shared" si="1619"/>
        <v>104827.8</v>
      </c>
      <c r="H1801" s="24">
        <f t="shared" si="1619"/>
        <v>104827.8</v>
      </c>
      <c r="I1801" s="24">
        <f t="shared" si="1619"/>
        <v>0</v>
      </c>
      <c r="J1801" s="24">
        <f t="shared" si="1619"/>
        <v>0</v>
      </c>
      <c r="K1801" s="24">
        <f t="shared" si="1619"/>
        <v>0</v>
      </c>
      <c r="L1801" s="42">
        <f t="shared" si="1587"/>
        <v>122835.95000000001</v>
      </c>
      <c r="M1801" s="42">
        <f t="shared" si="1588"/>
        <v>104827.8</v>
      </c>
      <c r="N1801" s="42">
        <f t="shared" si="1589"/>
        <v>104827.8</v>
      </c>
      <c r="O1801" s="48">
        <f t="shared" si="1619"/>
        <v>0</v>
      </c>
      <c r="P1801" s="48">
        <f t="shared" si="1619"/>
        <v>-3786.5</v>
      </c>
      <c r="Q1801" s="48">
        <f t="shared" si="1619"/>
        <v>0</v>
      </c>
      <c r="R1801" s="45">
        <f t="shared" si="1605"/>
        <v>122835.95000000001</v>
      </c>
      <c r="S1801" s="45">
        <f t="shared" si="1606"/>
        <v>101041.3</v>
      </c>
      <c r="T1801" s="45">
        <f t="shared" si="1607"/>
        <v>104827.8</v>
      </c>
      <c r="U1801" s="48">
        <f t="shared" si="1619"/>
        <v>0</v>
      </c>
    </row>
    <row r="1802" spans="1:21" x14ac:dyDescent="0.25">
      <c r="A1802" s="20" t="s">
        <v>34</v>
      </c>
      <c r="B1802" s="20">
        <v>830</v>
      </c>
      <c r="C1802" s="20" t="s">
        <v>10</v>
      </c>
      <c r="D1802" s="20" t="s">
        <v>11</v>
      </c>
      <c r="E1802" s="23" t="s">
        <v>757</v>
      </c>
      <c r="F1802" s="24">
        <v>122835.95000000001</v>
      </c>
      <c r="G1802" s="24">
        <v>104827.8</v>
      </c>
      <c r="H1802" s="24">
        <v>104827.8</v>
      </c>
      <c r="I1802" s="24"/>
      <c r="J1802" s="24"/>
      <c r="K1802" s="24"/>
      <c r="L1802" s="42">
        <f t="shared" si="1587"/>
        <v>122835.95000000001</v>
      </c>
      <c r="M1802" s="42">
        <f t="shared" si="1588"/>
        <v>104827.8</v>
      </c>
      <c r="N1802" s="42">
        <f t="shared" si="1589"/>
        <v>104827.8</v>
      </c>
      <c r="O1802" s="48"/>
      <c r="P1802" s="48">
        <v>-3786.5</v>
      </c>
      <c r="Q1802" s="48"/>
      <c r="R1802" s="45">
        <f t="shared" si="1605"/>
        <v>122835.95000000001</v>
      </c>
      <c r="S1802" s="45">
        <f t="shared" si="1606"/>
        <v>101041.3</v>
      </c>
      <c r="T1802" s="45">
        <f t="shared" si="1607"/>
        <v>104827.8</v>
      </c>
      <c r="U1802" s="48"/>
    </row>
    <row r="1803" spans="1:21" s="28" customFormat="1" x14ac:dyDescent="0.25">
      <c r="A1803" s="25" t="s">
        <v>40</v>
      </c>
      <c r="B1803" s="25"/>
      <c r="C1803" s="25"/>
      <c r="D1803" s="25"/>
      <c r="E1803" s="26" t="s">
        <v>725</v>
      </c>
      <c r="F1803" s="27">
        <f>F1804</f>
        <v>77129.8</v>
      </c>
      <c r="G1803" s="27">
        <f t="shared" ref="G1803:U1806" si="1620">G1804</f>
        <v>78672.399999999994</v>
      </c>
      <c r="H1803" s="27">
        <f t="shared" si="1620"/>
        <v>78672.399999999994</v>
      </c>
      <c r="I1803" s="27">
        <f t="shared" si="1620"/>
        <v>0</v>
      </c>
      <c r="J1803" s="27">
        <f t="shared" si="1620"/>
        <v>0</v>
      </c>
      <c r="K1803" s="27">
        <f t="shared" si="1620"/>
        <v>0</v>
      </c>
      <c r="L1803" s="42">
        <f t="shared" si="1587"/>
        <v>77129.8</v>
      </c>
      <c r="M1803" s="42">
        <f t="shared" si="1588"/>
        <v>78672.399999999994</v>
      </c>
      <c r="N1803" s="42">
        <f t="shared" si="1589"/>
        <v>78672.399999999994</v>
      </c>
      <c r="O1803" s="49">
        <f t="shared" si="1620"/>
        <v>0</v>
      </c>
      <c r="P1803" s="49">
        <f t="shared" si="1620"/>
        <v>0</v>
      </c>
      <c r="Q1803" s="49">
        <f t="shared" si="1620"/>
        <v>0</v>
      </c>
      <c r="R1803" s="55">
        <f t="shared" si="1605"/>
        <v>77129.8</v>
      </c>
      <c r="S1803" s="45">
        <f t="shared" si="1606"/>
        <v>78672.399999999994</v>
      </c>
      <c r="T1803" s="45">
        <f t="shared" si="1607"/>
        <v>78672.399999999994</v>
      </c>
      <c r="U1803" s="49">
        <f t="shared" si="1620"/>
        <v>0</v>
      </c>
    </row>
    <row r="1804" spans="1:21" ht="31.5" x14ac:dyDescent="0.25">
      <c r="A1804" s="20" t="s">
        <v>38</v>
      </c>
      <c r="B1804" s="20"/>
      <c r="C1804" s="20"/>
      <c r="D1804" s="20"/>
      <c r="E1804" s="23" t="s">
        <v>726</v>
      </c>
      <c r="F1804" s="24">
        <f>F1805</f>
        <v>77129.8</v>
      </c>
      <c r="G1804" s="24">
        <f t="shared" si="1620"/>
        <v>78672.399999999994</v>
      </c>
      <c r="H1804" s="24">
        <f t="shared" si="1620"/>
        <v>78672.399999999994</v>
      </c>
      <c r="I1804" s="24">
        <f t="shared" si="1620"/>
        <v>0</v>
      </c>
      <c r="J1804" s="24">
        <f t="shared" si="1620"/>
        <v>0</v>
      </c>
      <c r="K1804" s="24">
        <f t="shared" si="1620"/>
        <v>0</v>
      </c>
      <c r="L1804" s="42">
        <f t="shared" si="1587"/>
        <v>77129.8</v>
      </c>
      <c r="M1804" s="42">
        <f t="shared" si="1588"/>
        <v>78672.399999999994</v>
      </c>
      <c r="N1804" s="42">
        <f t="shared" si="1589"/>
        <v>78672.399999999994</v>
      </c>
      <c r="O1804" s="48">
        <f t="shared" si="1620"/>
        <v>0</v>
      </c>
      <c r="P1804" s="48">
        <f t="shared" si="1620"/>
        <v>0</v>
      </c>
      <c r="Q1804" s="48">
        <f t="shared" si="1620"/>
        <v>0</v>
      </c>
      <c r="R1804" s="45">
        <f t="shared" si="1605"/>
        <v>77129.8</v>
      </c>
      <c r="S1804" s="45">
        <f t="shared" si="1606"/>
        <v>78672.399999999994</v>
      </c>
      <c r="T1804" s="45">
        <f t="shared" si="1607"/>
        <v>78672.399999999994</v>
      </c>
      <c r="U1804" s="48">
        <f t="shared" si="1620"/>
        <v>0</v>
      </c>
    </row>
    <row r="1805" spans="1:21" ht="31.5" x14ac:dyDescent="0.25">
      <c r="A1805" s="20" t="s">
        <v>38</v>
      </c>
      <c r="B1805" s="20" t="s">
        <v>6</v>
      </c>
      <c r="C1805" s="20"/>
      <c r="D1805" s="20"/>
      <c r="E1805" s="23" t="s">
        <v>733</v>
      </c>
      <c r="F1805" s="24">
        <f>F1806</f>
        <v>77129.8</v>
      </c>
      <c r="G1805" s="24">
        <f t="shared" si="1620"/>
        <v>78672.399999999994</v>
      </c>
      <c r="H1805" s="24">
        <f t="shared" si="1620"/>
        <v>78672.399999999994</v>
      </c>
      <c r="I1805" s="24">
        <f t="shared" si="1620"/>
        <v>0</v>
      </c>
      <c r="J1805" s="24">
        <f t="shared" si="1620"/>
        <v>0</v>
      </c>
      <c r="K1805" s="24">
        <f t="shared" si="1620"/>
        <v>0</v>
      </c>
      <c r="L1805" s="42">
        <f t="shared" si="1587"/>
        <v>77129.8</v>
      </c>
      <c r="M1805" s="42">
        <f t="shared" si="1588"/>
        <v>78672.399999999994</v>
      </c>
      <c r="N1805" s="42">
        <f t="shared" si="1589"/>
        <v>78672.399999999994</v>
      </c>
      <c r="O1805" s="48">
        <f t="shared" si="1620"/>
        <v>0</v>
      </c>
      <c r="P1805" s="48">
        <f t="shared" si="1620"/>
        <v>0</v>
      </c>
      <c r="Q1805" s="48">
        <f t="shared" si="1620"/>
        <v>0</v>
      </c>
      <c r="R1805" s="45">
        <f t="shared" si="1605"/>
        <v>77129.8</v>
      </c>
      <c r="S1805" s="45">
        <f t="shared" si="1606"/>
        <v>78672.399999999994</v>
      </c>
      <c r="T1805" s="45">
        <f t="shared" si="1607"/>
        <v>78672.399999999994</v>
      </c>
      <c r="U1805" s="48">
        <f t="shared" si="1620"/>
        <v>0</v>
      </c>
    </row>
    <row r="1806" spans="1:21" ht="47.25" x14ac:dyDescent="0.25">
      <c r="A1806" s="20" t="s">
        <v>38</v>
      </c>
      <c r="B1806" s="20" t="s">
        <v>167</v>
      </c>
      <c r="C1806" s="20"/>
      <c r="D1806" s="20"/>
      <c r="E1806" s="23" t="s">
        <v>734</v>
      </c>
      <c r="F1806" s="24">
        <f>F1807</f>
        <v>77129.8</v>
      </c>
      <c r="G1806" s="24">
        <f t="shared" si="1620"/>
        <v>78672.399999999994</v>
      </c>
      <c r="H1806" s="24">
        <f t="shared" si="1620"/>
        <v>78672.399999999994</v>
      </c>
      <c r="I1806" s="24">
        <f t="shared" si="1620"/>
        <v>0</v>
      </c>
      <c r="J1806" s="24">
        <f t="shared" si="1620"/>
        <v>0</v>
      </c>
      <c r="K1806" s="24">
        <f t="shared" si="1620"/>
        <v>0</v>
      </c>
      <c r="L1806" s="42">
        <f t="shared" si="1587"/>
        <v>77129.8</v>
      </c>
      <c r="M1806" s="42">
        <f t="shared" si="1588"/>
        <v>78672.399999999994</v>
      </c>
      <c r="N1806" s="42">
        <f t="shared" si="1589"/>
        <v>78672.399999999994</v>
      </c>
      <c r="O1806" s="48">
        <f t="shared" si="1620"/>
        <v>0</v>
      </c>
      <c r="P1806" s="48">
        <f t="shared" si="1620"/>
        <v>0</v>
      </c>
      <c r="Q1806" s="48">
        <f t="shared" si="1620"/>
        <v>0</v>
      </c>
      <c r="R1806" s="45">
        <f t="shared" si="1605"/>
        <v>77129.8</v>
      </c>
      <c r="S1806" s="45">
        <f t="shared" si="1606"/>
        <v>78672.399999999994</v>
      </c>
      <c r="T1806" s="45">
        <f t="shared" si="1607"/>
        <v>78672.399999999994</v>
      </c>
      <c r="U1806" s="48">
        <f t="shared" si="1620"/>
        <v>0</v>
      </c>
    </row>
    <row r="1807" spans="1:21" x14ac:dyDescent="0.25">
      <c r="A1807" s="20" t="s">
        <v>38</v>
      </c>
      <c r="B1807" s="20">
        <v>240</v>
      </c>
      <c r="C1807" s="20" t="s">
        <v>10</v>
      </c>
      <c r="D1807" s="20" t="s">
        <v>33</v>
      </c>
      <c r="E1807" s="23" t="s">
        <v>756</v>
      </c>
      <c r="F1807" s="24">
        <v>77129.8</v>
      </c>
      <c r="G1807" s="24">
        <v>78672.399999999994</v>
      </c>
      <c r="H1807" s="24">
        <v>78672.399999999994</v>
      </c>
      <c r="I1807" s="24"/>
      <c r="J1807" s="24"/>
      <c r="K1807" s="24"/>
      <c r="L1807" s="42">
        <f t="shared" si="1587"/>
        <v>77129.8</v>
      </c>
      <c r="M1807" s="42">
        <f t="shared" si="1588"/>
        <v>78672.399999999994</v>
      </c>
      <c r="N1807" s="42">
        <f t="shared" si="1589"/>
        <v>78672.399999999994</v>
      </c>
      <c r="O1807" s="48"/>
      <c r="P1807" s="48"/>
      <c r="Q1807" s="48"/>
      <c r="R1807" s="45">
        <f t="shared" si="1605"/>
        <v>77129.8</v>
      </c>
      <c r="S1807" s="45">
        <f t="shared" si="1606"/>
        <v>78672.399999999994</v>
      </c>
      <c r="T1807" s="45">
        <f t="shared" si="1607"/>
        <v>78672.399999999994</v>
      </c>
      <c r="U1807" s="48"/>
    </row>
    <row r="1808" spans="1:21" s="28" customFormat="1" x14ac:dyDescent="0.25">
      <c r="A1808" s="25" t="s">
        <v>43</v>
      </c>
      <c r="B1808" s="25"/>
      <c r="C1808" s="25"/>
      <c r="D1808" s="25"/>
      <c r="E1808" s="26" t="s">
        <v>727</v>
      </c>
      <c r="F1808" s="27">
        <f>F1809+F1813</f>
        <v>79424.899999999994</v>
      </c>
      <c r="G1808" s="27">
        <f t="shared" ref="G1808:K1808" si="1621">G1809+G1813</f>
        <v>96587.5</v>
      </c>
      <c r="H1808" s="27">
        <f t="shared" si="1621"/>
        <v>96639</v>
      </c>
      <c r="I1808" s="27">
        <f t="shared" si="1621"/>
        <v>-362.7</v>
      </c>
      <c r="J1808" s="27">
        <f t="shared" si="1621"/>
        <v>497.6</v>
      </c>
      <c r="K1808" s="27">
        <f t="shared" si="1621"/>
        <v>497.6</v>
      </c>
      <c r="L1808" s="42">
        <f t="shared" si="1587"/>
        <v>79062.2</v>
      </c>
      <c r="M1808" s="42">
        <f t="shared" si="1588"/>
        <v>97085.1</v>
      </c>
      <c r="N1808" s="42">
        <f t="shared" si="1589"/>
        <v>97136.6</v>
      </c>
      <c r="O1808" s="49">
        <f t="shared" ref="O1808:P1808" si="1622">O1809+O1813</f>
        <v>0</v>
      </c>
      <c r="P1808" s="49">
        <f t="shared" si="1622"/>
        <v>0</v>
      </c>
      <c r="Q1808" s="49">
        <f t="shared" ref="Q1808" si="1623">Q1809+Q1813</f>
        <v>0</v>
      </c>
      <c r="R1808" s="55">
        <f t="shared" si="1605"/>
        <v>79062.2</v>
      </c>
      <c r="S1808" s="45">
        <f t="shared" si="1606"/>
        <v>97085.1</v>
      </c>
      <c r="T1808" s="45">
        <f t="shared" si="1607"/>
        <v>97136.6</v>
      </c>
      <c r="U1808" s="49">
        <f t="shared" ref="U1808" si="1624">U1809+U1813</f>
        <v>0</v>
      </c>
    </row>
    <row r="1809" spans="1:22" ht="94.5" x14ac:dyDescent="0.25">
      <c r="A1809" s="20" t="s">
        <v>37</v>
      </c>
      <c r="B1809" s="20"/>
      <c r="C1809" s="20"/>
      <c r="D1809" s="20"/>
      <c r="E1809" s="23" t="s">
        <v>728</v>
      </c>
      <c r="F1809" s="24">
        <f>F1810</f>
        <v>54707.3</v>
      </c>
      <c r="G1809" s="24">
        <f t="shared" ref="G1809:U1810" si="1625">G1810</f>
        <v>71937.899999999994</v>
      </c>
      <c r="H1809" s="24">
        <f t="shared" si="1625"/>
        <v>71989.399999999994</v>
      </c>
      <c r="I1809" s="24">
        <f t="shared" si="1625"/>
        <v>-794.5</v>
      </c>
      <c r="J1809" s="24">
        <f t="shared" si="1625"/>
        <v>-2.2000000000000002</v>
      </c>
      <c r="K1809" s="24">
        <f t="shared" si="1625"/>
        <v>-2.2000000000000002</v>
      </c>
      <c r="L1809" s="42">
        <f t="shared" si="1587"/>
        <v>53912.800000000003</v>
      </c>
      <c r="M1809" s="42">
        <f t="shared" si="1588"/>
        <v>71935.7</v>
      </c>
      <c r="N1809" s="42">
        <f t="shared" si="1589"/>
        <v>71987.199999999997</v>
      </c>
      <c r="O1809" s="48">
        <f t="shared" si="1625"/>
        <v>0</v>
      </c>
      <c r="P1809" s="48">
        <f t="shared" si="1625"/>
        <v>0</v>
      </c>
      <c r="Q1809" s="48">
        <f t="shared" si="1625"/>
        <v>0</v>
      </c>
      <c r="R1809" s="45">
        <f t="shared" si="1605"/>
        <v>53912.800000000003</v>
      </c>
      <c r="S1809" s="45">
        <f t="shared" si="1606"/>
        <v>71935.7</v>
      </c>
      <c r="T1809" s="45">
        <f t="shared" si="1607"/>
        <v>71987.199999999997</v>
      </c>
      <c r="U1809" s="48">
        <f t="shared" si="1625"/>
        <v>0</v>
      </c>
    </row>
    <row r="1810" spans="1:22" ht="94.5" x14ac:dyDescent="0.25">
      <c r="A1810" s="20" t="s">
        <v>37</v>
      </c>
      <c r="B1810" s="20" t="s">
        <v>13</v>
      </c>
      <c r="C1810" s="20"/>
      <c r="D1810" s="20"/>
      <c r="E1810" s="23" t="s">
        <v>730</v>
      </c>
      <c r="F1810" s="24">
        <f>F1811</f>
        <v>54707.3</v>
      </c>
      <c r="G1810" s="24">
        <f t="shared" si="1625"/>
        <v>71937.899999999994</v>
      </c>
      <c r="H1810" s="24">
        <f t="shared" si="1625"/>
        <v>71989.399999999994</v>
      </c>
      <c r="I1810" s="24">
        <f t="shared" si="1625"/>
        <v>-794.5</v>
      </c>
      <c r="J1810" s="24">
        <f t="shared" si="1625"/>
        <v>-2.2000000000000002</v>
      </c>
      <c r="K1810" s="24">
        <f t="shared" si="1625"/>
        <v>-2.2000000000000002</v>
      </c>
      <c r="L1810" s="42">
        <f t="shared" si="1587"/>
        <v>53912.800000000003</v>
      </c>
      <c r="M1810" s="42">
        <f t="shared" si="1588"/>
        <v>71935.7</v>
      </c>
      <c r="N1810" s="42">
        <f t="shared" si="1589"/>
        <v>71987.199999999997</v>
      </c>
      <c r="O1810" s="48">
        <f t="shared" si="1625"/>
        <v>0</v>
      </c>
      <c r="P1810" s="48">
        <f t="shared" si="1625"/>
        <v>0</v>
      </c>
      <c r="Q1810" s="48">
        <f t="shared" si="1625"/>
        <v>0</v>
      </c>
      <c r="R1810" s="45">
        <f t="shared" si="1605"/>
        <v>53912.800000000003</v>
      </c>
      <c r="S1810" s="45">
        <f t="shared" si="1606"/>
        <v>71935.7</v>
      </c>
      <c r="T1810" s="45">
        <f t="shared" si="1607"/>
        <v>71987.199999999997</v>
      </c>
      <c r="U1810" s="48">
        <f t="shared" si="1625"/>
        <v>0</v>
      </c>
    </row>
    <row r="1811" spans="1:22" ht="31.5" x14ac:dyDescent="0.25">
      <c r="A1811" s="20" t="s">
        <v>37</v>
      </c>
      <c r="B1811" s="20" t="s">
        <v>217</v>
      </c>
      <c r="C1811" s="20"/>
      <c r="D1811" s="20"/>
      <c r="E1811" s="23" t="s">
        <v>732</v>
      </c>
      <c r="F1811" s="24">
        <f>F1812</f>
        <v>54707.3</v>
      </c>
      <c r="G1811" s="24">
        <f t="shared" ref="G1811:U1811" si="1626">G1812</f>
        <v>71937.899999999994</v>
      </c>
      <c r="H1811" s="24">
        <f t="shared" si="1626"/>
        <v>71989.399999999994</v>
      </c>
      <c r="I1811" s="24">
        <f t="shared" si="1626"/>
        <v>-794.5</v>
      </c>
      <c r="J1811" s="24">
        <f t="shared" si="1626"/>
        <v>-2.2000000000000002</v>
      </c>
      <c r="K1811" s="24">
        <f t="shared" si="1626"/>
        <v>-2.2000000000000002</v>
      </c>
      <c r="L1811" s="42">
        <f t="shared" si="1587"/>
        <v>53912.800000000003</v>
      </c>
      <c r="M1811" s="42">
        <f t="shared" si="1588"/>
        <v>71935.7</v>
      </c>
      <c r="N1811" s="42">
        <f t="shared" si="1589"/>
        <v>71987.199999999997</v>
      </c>
      <c r="O1811" s="48">
        <f t="shared" si="1626"/>
        <v>0</v>
      </c>
      <c r="P1811" s="48">
        <f t="shared" si="1626"/>
        <v>0</v>
      </c>
      <c r="Q1811" s="48">
        <f t="shared" si="1626"/>
        <v>0</v>
      </c>
      <c r="R1811" s="45">
        <f t="shared" si="1605"/>
        <v>53912.800000000003</v>
      </c>
      <c r="S1811" s="45">
        <f t="shared" si="1606"/>
        <v>71935.7</v>
      </c>
      <c r="T1811" s="45">
        <f t="shared" si="1607"/>
        <v>71987.199999999997</v>
      </c>
      <c r="U1811" s="48">
        <f t="shared" si="1626"/>
        <v>0</v>
      </c>
    </row>
    <row r="1812" spans="1:22" x14ac:dyDescent="0.25">
      <c r="A1812" s="20" t="s">
        <v>37</v>
      </c>
      <c r="B1812" s="20">
        <v>120</v>
      </c>
      <c r="C1812" s="20" t="s">
        <v>10</v>
      </c>
      <c r="D1812" s="20" t="s">
        <v>11</v>
      </c>
      <c r="E1812" s="23" t="s">
        <v>757</v>
      </c>
      <c r="F1812" s="24">
        <v>54707.3</v>
      </c>
      <c r="G1812" s="24">
        <v>71937.899999999994</v>
      </c>
      <c r="H1812" s="24">
        <v>71989.399999999994</v>
      </c>
      <c r="I1812" s="24">
        <f>-1.7-792.8</f>
        <v>-794.5</v>
      </c>
      <c r="J1812" s="24">
        <v>-2.2000000000000002</v>
      </c>
      <c r="K1812" s="24">
        <v>-2.2000000000000002</v>
      </c>
      <c r="L1812" s="42">
        <f t="shared" si="1587"/>
        <v>53912.800000000003</v>
      </c>
      <c r="M1812" s="42">
        <f t="shared" si="1588"/>
        <v>71935.7</v>
      </c>
      <c r="N1812" s="42">
        <f t="shared" si="1589"/>
        <v>71987.199999999997</v>
      </c>
      <c r="O1812" s="48"/>
      <c r="P1812" s="48"/>
      <c r="Q1812" s="48"/>
      <c r="R1812" s="45">
        <f t="shared" si="1605"/>
        <v>53912.800000000003</v>
      </c>
      <c r="S1812" s="45">
        <f t="shared" si="1606"/>
        <v>71935.7</v>
      </c>
      <c r="T1812" s="45">
        <f t="shared" si="1607"/>
        <v>71987.199999999997</v>
      </c>
      <c r="U1812" s="48"/>
    </row>
    <row r="1813" spans="1:22" ht="110.25" x14ac:dyDescent="0.25">
      <c r="A1813" s="20" t="s">
        <v>36</v>
      </c>
      <c r="B1813" s="20"/>
      <c r="C1813" s="20"/>
      <c r="D1813" s="20"/>
      <c r="E1813" s="23" t="s">
        <v>729</v>
      </c>
      <c r="F1813" s="24">
        <f>F1814</f>
        <v>24717.599999999999</v>
      </c>
      <c r="G1813" s="24">
        <f t="shared" ref="G1813:U1814" si="1627">G1814</f>
        <v>24649.599999999999</v>
      </c>
      <c r="H1813" s="24">
        <f t="shared" si="1627"/>
        <v>24649.599999999999</v>
      </c>
      <c r="I1813" s="24">
        <f t="shared" si="1627"/>
        <v>431.8</v>
      </c>
      <c r="J1813" s="24">
        <f t="shared" si="1627"/>
        <v>499.8</v>
      </c>
      <c r="K1813" s="24">
        <f t="shared" si="1627"/>
        <v>499.8</v>
      </c>
      <c r="L1813" s="42">
        <f t="shared" si="1587"/>
        <v>25149.399999999998</v>
      </c>
      <c r="M1813" s="42">
        <f t="shared" si="1588"/>
        <v>25149.399999999998</v>
      </c>
      <c r="N1813" s="42">
        <f t="shared" si="1589"/>
        <v>25149.399999999998</v>
      </c>
      <c r="O1813" s="48">
        <f t="shared" si="1627"/>
        <v>0</v>
      </c>
      <c r="P1813" s="48">
        <f t="shared" si="1627"/>
        <v>0</v>
      </c>
      <c r="Q1813" s="48">
        <f t="shared" si="1627"/>
        <v>0</v>
      </c>
      <c r="R1813" s="45">
        <f t="shared" si="1605"/>
        <v>25149.399999999998</v>
      </c>
      <c r="S1813" s="45">
        <f t="shared" si="1606"/>
        <v>25149.399999999998</v>
      </c>
      <c r="T1813" s="45">
        <f t="shared" si="1607"/>
        <v>25149.399999999998</v>
      </c>
      <c r="U1813" s="48">
        <f t="shared" si="1627"/>
        <v>0</v>
      </c>
    </row>
    <row r="1814" spans="1:22" ht="94.5" x14ac:dyDescent="0.25">
      <c r="A1814" s="20" t="s">
        <v>36</v>
      </c>
      <c r="B1814" s="20" t="s">
        <v>13</v>
      </c>
      <c r="C1814" s="20"/>
      <c r="D1814" s="20"/>
      <c r="E1814" s="23" t="s">
        <v>730</v>
      </c>
      <c r="F1814" s="24">
        <f>F1815</f>
        <v>24717.599999999999</v>
      </c>
      <c r="G1814" s="24">
        <f t="shared" si="1627"/>
        <v>24649.599999999999</v>
      </c>
      <c r="H1814" s="24">
        <f t="shared" si="1627"/>
        <v>24649.599999999999</v>
      </c>
      <c r="I1814" s="24">
        <f t="shared" si="1627"/>
        <v>431.8</v>
      </c>
      <c r="J1814" s="24">
        <f t="shared" si="1627"/>
        <v>499.8</v>
      </c>
      <c r="K1814" s="24">
        <f t="shared" si="1627"/>
        <v>499.8</v>
      </c>
      <c r="L1814" s="42">
        <f t="shared" si="1587"/>
        <v>25149.399999999998</v>
      </c>
      <c r="M1814" s="42">
        <f t="shared" si="1588"/>
        <v>25149.399999999998</v>
      </c>
      <c r="N1814" s="42">
        <f t="shared" si="1589"/>
        <v>25149.399999999998</v>
      </c>
      <c r="O1814" s="48">
        <f t="shared" si="1627"/>
        <v>0</v>
      </c>
      <c r="P1814" s="48">
        <f t="shared" si="1627"/>
        <v>0</v>
      </c>
      <c r="Q1814" s="48">
        <f t="shared" si="1627"/>
        <v>0</v>
      </c>
      <c r="R1814" s="45">
        <f t="shared" si="1605"/>
        <v>25149.399999999998</v>
      </c>
      <c r="S1814" s="45">
        <f t="shared" si="1606"/>
        <v>25149.399999999998</v>
      </c>
      <c r="T1814" s="45">
        <f t="shared" si="1607"/>
        <v>25149.399999999998</v>
      </c>
      <c r="U1814" s="48">
        <f t="shared" si="1627"/>
        <v>0</v>
      </c>
    </row>
    <row r="1815" spans="1:22" ht="31.5" x14ac:dyDescent="0.25">
      <c r="A1815" s="20" t="s">
        <v>36</v>
      </c>
      <c r="B1815" s="20" t="s">
        <v>217</v>
      </c>
      <c r="C1815" s="20"/>
      <c r="D1815" s="20"/>
      <c r="E1815" s="23" t="s">
        <v>732</v>
      </c>
      <c r="F1815" s="24">
        <f>F1816</f>
        <v>24717.599999999999</v>
      </c>
      <c r="G1815" s="24">
        <f t="shared" ref="G1815:U1815" si="1628">G1816</f>
        <v>24649.599999999999</v>
      </c>
      <c r="H1815" s="24">
        <f t="shared" si="1628"/>
        <v>24649.599999999999</v>
      </c>
      <c r="I1815" s="24">
        <f t="shared" si="1628"/>
        <v>431.8</v>
      </c>
      <c r="J1815" s="24">
        <f t="shared" si="1628"/>
        <v>499.8</v>
      </c>
      <c r="K1815" s="24">
        <f t="shared" si="1628"/>
        <v>499.8</v>
      </c>
      <c r="L1815" s="42">
        <f t="shared" si="1587"/>
        <v>25149.399999999998</v>
      </c>
      <c r="M1815" s="42">
        <f t="shared" si="1588"/>
        <v>25149.399999999998</v>
      </c>
      <c r="N1815" s="42">
        <f t="shared" si="1589"/>
        <v>25149.399999999998</v>
      </c>
      <c r="O1815" s="48">
        <f t="shared" si="1628"/>
        <v>0</v>
      </c>
      <c r="P1815" s="48">
        <f t="shared" si="1628"/>
        <v>0</v>
      </c>
      <c r="Q1815" s="48">
        <f t="shared" si="1628"/>
        <v>0</v>
      </c>
      <c r="R1815" s="45">
        <f t="shared" si="1605"/>
        <v>25149.399999999998</v>
      </c>
      <c r="S1815" s="45">
        <f t="shared" si="1606"/>
        <v>25149.399999999998</v>
      </c>
      <c r="T1815" s="45">
        <f t="shared" si="1607"/>
        <v>25149.399999999998</v>
      </c>
      <c r="U1815" s="48">
        <f t="shared" si="1628"/>
        <v>0</v>
      </c>
    </row>
    <row r="1816" spans="1:22" x14ac:dyDescent="0.25">
      <c r="A1816" s="20" t="s">
        <v>36</v>
      </c>
      <c r="B1816" s="20">
        <v>120</v>
      </c>
      <c r="C1816" s="20" t="s">
        <v>10</v>
      </c>
      <c r="D1816" s="20" t="s">
        <v>11</v>
      </c>
      <c r="E1816" s="23" t="s">
        <v>757</v>
      </c>
      <c r="F1816" s="24">
        <v>24717.599999999999</v>
      </c>
      <c r="G1816" s="24">
        <v>24649.599999999999</v>
      </c>
      <c r="H1816" s="24">
        <v>24649.599999999999</v>
      </c>
      <c r="I1816" s="24">
        <v>431.8</v>
      </c>
      <c r="J1816" s="24">
        <v>499.8</v>
      </c>
      <c r="K1816" s="24">
        <v>499.8</v>
      </c>
      <c r="L1816" s="42">
        <f t="shared" si="1587"/>
        <v>25149.399999999998</v>
      </c>
      <c r="M1816" s="42">
        <f t="shared" si="1588"/>
        <v>25149.399999999998</v>
      </c>
      <c r="N1816" s="42">
        <f t="shared" si="1589"/>
        <v>25149.399999999998</v>
      </c>
      <c r="O1816" s="48"/>
      <c r="P1816" s="48"/>
      <c r="Q1816" s="48"/>
      <c r="R1816" s="45">
        <f t="shared" si="1605"/>
        <v>25149.399999999998</v>
      </c>
      <c r="S1816" s="45">
        <f t="shared" si="1606"/>
        <v>25149.399999999998</v>
      </c>
      <c r="T1816" s="45">
        <f t="shared" si="1607"/>
        <v>25149.399999999998</v>
      </c>
      <c r="U1816" s="48"/>
    </row>
    <row r="1817" spans="1:22" s="8" customFormat="1" hidden="1" x14ac:dyDescent="0.25">
      <c r="A1817" s="4" t="s">
        <v>414</v>
      </c>
      <c r="B1817" s="4" t="s">
        <v>412</v>
      </c>
      <c r="C1817" s="4" t="s">
        <v>413</v>
      </c>
      <c r="D1817" s="4" t="s">
        <v>413</v>
      </c>
      <c r="E1817" s="9" t="s">
        <v>415</v>
      </c>
      <c r="F1817" s="10"/>
      <c r="G1817" s="10">
        <v>415295.3</v>
      </c>
      <c r="H1817" s="10">
        <v>820358</v>
      </c>
      <c r="I1817" s="10"/>
      <c r="J1817" s="10">
        <f>-36010.7-3786.59</f>
        <v>-39797.289999999994</v>
      </c>
      <c r="K1817" s="10">
        <f>-35750.5+139139.63</f>
        <v>103389.13</v>
      </c>
      <c r="L1817" s="42">
        <f t="shared" si="1587"/>
        <v>0</v>
      </c>
      <c r="M1817" s="42">
        <f t="shared" si="1588"/>
        <v>375498.01</v>
      </c>
      <c r="N1817" s="42">
        <f t="shared" si="1589"/>
        <v>923747.13</v>
      </c>
      <c r="O1817" s="53"/>
      <c r="P1817" s="53">
        <v>-2099.8000000000002</v>
      </c>
      <c r="Q1817" s="53">
        <v>-4235.5</v>
      </c>
      <c r="R1817" s="45">
        <f t="shared" si="1605"/>
        <v>0</v>
      </c>
      <c r="S1817" s="45">
        <f t="shared" si="1606"/>
        <v>373398.21</v>
      </c>
      <c r="T1817" s="45">
        <f t="shared" si="1607"/>
        <v>919511.63</v>
      </c>
      <c r="U1817" s="53"/>
      <c r="V1817" s="5">
        <v>0</v>
      </c>
    </row>
    <row r="1818" spans="1:22" s="8" customFormat="1" x14ac:dyDescent="0.25">
      <c r="A1818" s="58" t="s">
        <v>428</v>
      </c>
      <c r="B1818" s="59"/>
      <c r="C1818" s="59"/>
      <c r="D1818" s="59"/>
      <c r="E1818" s="60"/>
      <c r="F1818" s="10">
        <f>F16+F261+F338+F407+F435+F508+F580+F638+F662+F681+F775+F845+F917+F949+F1019+F1096+F1107+F1257+F1295+F1317+F1347+F1380+F1624+F1660+F1686+F1707+F1793+F1817</f>
        <v>22999193.399999999</v>
      </c>
      <c r="G1818" s="10">
        <f>G16+G261+G338+G407+G435+G508+G580+G638+G662+G681+G775+G845+G917+G949+G1019+G1096+G1107+G1257+G1295+G1317+G1347+G1380+G1624+G1660+G1686+G1707+G1793+G1817</f>
        <v>22963710.90000001</v>
      </c>
      <c r="H1818" s="10">
        <f>H16+H261+H338+H407+H435+H508+H580+H638+H662+H681+H775+H845+H917+H949+H1019+H1096+H1107+H1257+H1295+H1317+H1347+H1380+H1624+H1660+H1686+H1707+H1793+H1817</f>
        <v>23748448.699999996</v>
      </c>
      <c r="I1818" s="10">
        <f t="shared" ref="I1818:K1818" si="1629">I16+I261+I338+I407+I435+I508+I580+I638+I662+I681+I775+I845+I917+I949+I1019+I1096+I1107+I1257+I1295+I1317+I1347+I1380+I1624+I1660+I1686+I1707+I1793+I1817</f>
        <v>-5.7980287238024175E-12</v>
      </c>
      <c r="J1818" s="10">
        <f t="shared" si="1629"/>
        <v>0</v>
      </c>
      <c r="K1818" s="10">
        <f t="shared" si="1629"/>
        <v>0</v>
      </c>
      <c r="L1818" s="42">
        <f>F1818+I1818</f>
        <v>22999193.399999999</v>
      </c>
      <c r="M1818" s="42">
        <f>G1818+J1818</f>
        <v>22963710.90000001</v>
      </c>
      <c r="N1818" s="42">
        <f>H1818+K1818</f>
        <v>23748448.699999996</v>
      </c>
      <c r="O1818" s="53">
        <f>O16+O261+O338+O407+O435+O508+O580+O638+O662+O681+O775+O845+O917+O949+O1019+O1096+O1107+O1257+O1295+O1317+O1347+O1380+O1624+O1660+O1686+O1707+O1793+O1817</f>
        <v>-58565.62</v>
      </c>
      <c r="P1818" s="53">
        <f>P16+P261+P338+P407+P435+P508+P580+P638+P662+P681+P775+P845+P917+P949+P1019+P1096+P1107+P1257+P1295+P1317+P1347+P1380+P1624+P1660+P1686+P1707+P1793+P1817</f>
        <v>-101735.476</v>
      </c>
      <c r="Q1818" s="53">
        <f>Q16+Q261+Q338+Q407+Q435+Q508+Q580+Q638+Q662+Q681+Q775+Q845+Q917+Q949+Q1019+Q1096+Q1107+Q1257+Q1295+Q1317+Q1347+Q1380+Q1624+Q1660+Q1686+Q1707+Q1793+Q1817</f>
        <v>-108105.55</v>
      </c>
      <c r="R1818" s="53">
        <f>L1818+O1818</f>
        <v>22940627.779999997</v>
      </c>
      <c r="S1818" s="45">
        <f>M1818+P1818</f>
        <v>22861975.42400001</v>
      </c>
      <c r="T1818" s="45">
        <f>N1818+Q1818</f>
        <v>23640343.149999995</v>
      </c>
      <c r="U1818" s="53">
        <f>U16+U261+U338+U407+U435+U508+U580+U638+U662+U681+U775+U845+U917+U949+U1019+U1096+U1107+U1257+U1295+U1317+U1347+U1380+U1624+U1660+U1686+U1707+U1793+U1817</f>
        <v>0</v>
      </c>
    </row>
    <row r="1820" spans="1:22" x14ac:dyDescent="0.25">
      <c r="F1820" s="5">
        <v>22999193.399999999</v>
      </c>
      <c r="G1820" s="5">
        <v>22963710.899999999</v>
      </c>
      <c r="H1820" s="5">
        <v>23748448.699999999</v>
      </c>
    </row>
    <row r="1821" spans="1:22" x14ac:dyDescent="0.25">
      <c r="F1821" s="14">
        <f>F1820-F1818</f>
        <v>0</v>
      </c>
      <c r="G1821" s="14">
        <f t="shared" ref="G1821:H1821" si="1630">G1820-G1818</f>
        <v>0</v>
      </c>
      <c r="H1821" s="14">
        <f t="shared" si="1630"/>
        <v>0</v>
      </c>
      <c r="I1821" s="14"/>
      <c r="J1821" s="14"/>
      <c r="K1821" s="14"/>
      <c r="L1821" s="14"/>
      <c r="M1821" s="14"/>
      <c r="N1821" s="14"/>
      <c r="O1821" s="14"/>
      <c r="P1821" s="14"/>
      <c r="Q1821" s="14"/>
      <c r="R1821" s="14"/>
      <c r="S1821" s="14"/>
      <c r="T1821" s="14"/>
      <c r="U1821" s="14"/>
    </row>
  </sheetData>
  <sheetProtection password="CF5C" sheet="1" objects="1" scenarios="1"/>
  <autoFilter ref="A15:V1818">
    <filterColumn colId="21">
      <filters blank="1"/>
    </filterColumn>
  </autoFilter>
  <mergeCells count="21">
    <mergeCell ref="A11:R11"/>
    <mergeCell ref="O14:Q14"/>
    <mergeCell ref="R14:R15"/>
    <mergeCell ref="S14:S15"/>
    <mergeCell ref="T14:T15"/>
    <mergeCell ref="I14:K14"/>
    <mergeCell ref="L14:N14"/>
    <mergeCell ref="F14:H14"/>
    <mergeCell ref="A1818:E1818"/>
    <mergeCell ref="A14:A15"/>
    <mergeCell ref="B14:B15"/>
    <mergeCell ref="C14:C15"/>
    <mergeCell ref="D14:D15"/>
    <mergeCell ref="E14:E15"/>
    <mergeCell ref="E8:R8"/>
    <mergeCell ref="E9:R9"/>
    <mergeCell ref="E1:R1"/>
    <mergeCell ref="E2:R2"/>
    <mergeCell ref="E3:R3"/>
    <mergeCell ref="E6:R6"/>
    <mergeCell ref="E7:R7"/>
  </mergeCells>
  <printOptions horizontalCentered="1"/>
  <pageMargins left="0.11811023622047245" right="0.11811023622047245" top="0.55118110236220474" bottom="0.55118110236220474" header="0.11811023622047245" footer="0.11811023622047245"/>
  <pageSetup paperSize="9" scale="85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9</vt:lpstr>
      <vt:lpstr>'Приложение № 9'!Заголовки_для_печати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Колышкина Елена Владимировна</cp:lastModifiedBy>
  <cp:lastPrinted>2014-02-26T05:49:25Z</cp:lastPrinted>
  <dcterms:created xsi:type="dcterms:W3CDTF">2013-10-10T08:33:25Z</dcterms:created>
  <dcterms:modified xsi:type="dcterms:W3CDTF">2014-02-26T05:49:30Z</dcterms:modified>
</cp:coreProperties>
</file>