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135"/>
  </bookViews>
  <sheets>
    <sheet name="2014 год" sheetId="2" r:id="rId1"/>
  </sheets>
  <definedNames>
    <definedName name="_xlnm._FilterDatabase" localSheetId="0" hidden="1">'2014 год'!$A$17:$J$73</definedName>
    <definedName name="_xlnm.Print_Titles" localSheetId="0">'2014 год'!$16:$17</definedName>
    <definedName name="_xlnm.Print_Area" localSheetId="0">'2014 год'!$A$1:$H$73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3" i="2" l="1"/>
  <c r="E73" i="2"/>
  <c r="D73" i="2"/>
  <c r="F73" i="2" s="1"/>
  <c r="H73" i="2" s="1"/>
  <c r="G27" i="2"/>
  <c r="H37" i="2"/>
  <c r="G72" i="2" l="1"/>
  <c r="G71" i="2"/>
  <c r="G70" i="2"/>
  <c r="G69" i="2"/>
  <c r="G67" i="2"/>
  <c r="E72" i="2"/>
  <c r="E71" i="2"/>
  <c r="E70" i="2"/>
  <c r="E69" i="2"/>
  <c r="E67" i="2"/>
  <c r="E66" i="2"/>
  <c r="D72" i="2"/>
  <c r="D71" i="2"/>
  <c r="F71" i="2" s="1"/>
  <c r="H71" i="2" s="1"/>
  <c r="D70" i="2"/>
  <c r="D69" i="2"/>
  <c r="D67" i="2"/>
  <c r="D66" i="2"/>
  <c r="F25" i="2"/>
  <c r="F26" i="2"/>
  <c r="E24" i="2"/>
  <c r="D24" i="2"/>
  <c r="F24" i="2" s="1"/>
  <c r="F28" i="2"/>
  <c r="H28" i="2" s="1"/>
  <c r="F29" i="2"/>
  <c r="H29" i="2" s="1"/>
  <c r="F30" i="2"/>
  <c r="H30" i="2" s="1"/>
  <c r="F31" i="2"/>
  <c r="H31" i="2" s="1"/>
  <c r="F32" i="2"/>
  <c r="H32" i="2" s="1"/>
  <c r="F33" i="2"/>
  <c r="H33" i="2" s="1"/>
  <c r="F34" i="2"/>
  <c r="H34" i="2" s="1"/>
  <c r="F35" i="2"/>
  <c r="H35" i="2" s="1"/>
  <c r="F36" i="2"/>
  <c r="H36" i="2" s="1"/>
  <c r="E27" i="2"/>
  <c r="D38" i="2"/>
  <c r="G38" i="2"/>
  <c r="E38" i="2"/>
  <c r="H47" i="2"/>
  <c r="G45" i="2"/>
  <c r="F54" i="2"/>
  <c r="H54" i="2" s="1"/>
  <c r="F53" i="2"/>
  <c r="H53" i="2" s="1"/>
  <c r="F48" i="2"/>
  <c r="H48" i="2" s="1"/>
  <c r="F46" i="2"/>
  <c r="H46" i="2" s="1"/>
  <c r="F47" i="2"/>
  <c r="E45" i="2"/>
  <c r="D45" i="2"/>
  <c r="D64" i="2" s="1"/>
  <c r="G59" i="2"/>
  <c r="F61" i="2"/>
  <c r="H61" i="2" s="1"/>
  <c r="F60" i="2"/>
  <c r="H60" i="2" s="1"/>
  <c r="E59" i="2"/>
  <c r="D59" i="2"/>
  <c r="G18" i="2"/>
  <c r="F19" i="2"/>
  <c r="H19" i="2" s="1"/>
  <c r="F20" i="2"/>
  <c r="H20" i="2" s="1"/>
  <c r="F21" i="2"/>
  <c r="H21" i="2" s="1"/>
  <c r="F22" i="2"/>
  <c r="H22" i="2" s="1"/>
  <c r="F23" i="2"/>
  <c r="H23" i="2" s="1"/>
  <c r="E18" i="2"/>
  <c r="D18" i="2"/>
  <c r="G26" i="2"/>
  <c r="H26" i="2" l="1"/>
  <c r="G24" i="2"/>
  <c r="H24" i="2" s="1"/>
  <c r="F70" i="2"/>
  <c r="H70" i="2" s="1"/>
  <c r="F67" i="2"/>
  <c r="H67" i="2" s="1"/>
  <c r="F72" i="2"/>
  <c r="H72" i="2" s="1"/>
  <c r="G66" i="2"/>
  <c r="F69" i="2"/>
  <c r="H69" i="2" s="1"/>
  <c r="F42" i="2"/>
  <c r="H42" i="2" s="1"/>
  <c r="F18" i="2"/>
  <c r="G55" i="2"/>
  <c r="G49" i="2"/>
  <c r="G64" i="2"/>
  <c r="G43" i="2" l="1"/>
  <c r="G62" i="2" s="1"/>
  <c r="G68" i="2"/>
  <c r="F41" i="2"/>
  <c r="H41" i="2" s="1"/>
  <c r="H25" i="2"/>
  <c r="F58" i="2"/>
  <c r="H58" i="2" s="1"/>
  <c r="F57" i="2"/>
  <c r="H57" i="2" s="1"/>
  <c r="F52" i="2"/>
  <c r="H52" i="2" s="1"/>
  <c r="F51" i="2"/>
  <c r="H51" i="2" s="1"/>
  <c r="E55" i="2"/>
  <c r="E49" i="2"/>
  <c r="E64" i="2"/>
  <c r="E68" i="2" l="1"/>
  <c r="E43" i="2"/>
  <c r="E62" i="2" s="1"/>
  <c r="F40" i="2"/>
  <c r="H40" i="2" s="1"/>
  <c r="F66" i="2"/>
  <c r="H66" i="2" s="1"/>
  <c r="D27" i="2" l="1"/>
  <c r="F39" i="2"/>
  <c r="H39" i="2" s="1"/>
  <c r="D55" i="2" l="1"/>
  <c r="F55" i="2" s="1"/>
  <c r="H55" i="2" s="1"/>
  <c r="D49" i="2"/>
  <c r="D68" i="2" l="1"/>
  <c r="F68" i="2" s="1"/>
  <c r="H68" i="2" s="1"/>
  <c r="D43" i="2"/>
  <c r="D62" i="2" s="1"/>
  <c r="F62" i="2" s="1"/>
  <c r="H62" i="2" s="1"/>
  <c r="F49" i="2"/>
  <c r="H49" i="2" s="1"/>
  <c r="F64" i="2"/>
  <c r="H64" i="2" s="1"/>
  <c r="F45" i="2"/>
  <c r="H45" i="2" s="1"/>
  <c r="F59" i="2" l="1"/>
  <c r="H59" i="2" s="1"/>
  <c r="F27" i="2"/>
  <c r="H27" i="2" s="1"/>
  <c r="H18" i="2"/>
  <c r="F43" i="2"/>
  <c r="H43" i="2" s="1"/>
  <c r="F38" i="2"/>
  <c r="H38" i="2" s="1"/>
</calcChain>
</file>

<file path=xl/sharedStrings.xml><?xml version="1.0" encoding="utf-8"?>
<sst xmlns="http://schemas.openxmlformats.org/spreadsheetml/2006/main" count="166" uniqueCount="126">
  <si>
    <t>№ п/п</t>
  </si>
  <si>
    <t>Объект инвестиции</t>
  </si>
  <si>
    <t>2014 год</t>
  </si>
  <si>
    <t>Образование</t>
  </si>
  <si>
    <t>в том числе:</t>
  </si>
  <si>
    <t>местный бюджет</t>
  </si>
  <si>
    <t>1.</t>
  </si>
  <si>
    <t xml:space="preserve">Департамент образования </t>
  </si>
  <si>
    <t>2.</t>
  </si>
  <si>
    <t xml:space="preserve">3. </t>
  </si>
  <si>
    <t>Жилищно-коммунальное хозяйство</t>
  </si>
  <si>
    <t>5.</t>
  </si>
  <si>
    <t>Департамент жилищно-коммунального хозяйства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</si>
  <si>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</si>
  <si>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</si>
  <si>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</si>
  <si>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</si>
  <si>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</si>
  <si>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</si>
  <si>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</si>
  <si>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</si>
  <si>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</si>
  <si>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Внешнее благоустройство</t>
  </si>
  <si>
    <t>15.</t>
  </si>
  <si>
    <t>Управление внешнего благоустройства</t>
  </si>
  <si>
    <t>Дорожное хозяйство</t>
  </si>
  <si>
    <t>16.</t>
  </si>
  <si>
    <t>Реконструкция ул. Героев Хасана от ПНИТИ до ул. Хлебозаводской</t>
  </si>
  <si>
    <t>17.</t>
  </si>
  <si>
    <t>18.</t>
  </si>
  <si>
    <t>19.</t>
  </si>
  <si>
    <t>Департамент дорог и транспорта</t>
  </si>
  <si>
    <t>20.</t>
  </si>
  <si>
    <t>21.</t>
  </si>
  <si>
    <t>22.</t>
  </si>
  <si>
    <t>23.</t>
  </si>
  <si>
    <t>Физическая культура и спорт</t>
  </si>
  <si>
    <t>24.</t>
  </si>
  <si>
    <t xml:space="preserve">Комитет по физической культуре и спорту </t>
  </si>
  <si>
    <t>25.</t>
  </si>
  <si>
    <t>26.</t>
  </si>
  <si>
    <t>Всего:</t>
  </si>
  <si>
    <t>в том числе</t>
  </si>
  <si>
    <t>Департамент образования</t>
  </si>
  <si>
    <t>Департамент дорог и трансворта</t>
  </si>
  <si>
    <t>01 1 4101</t>
  </si>
  <si>
    <t>Строительство спортивного зала в МАОУ "СОШ № 12"</t>
  </si>
  <si>
    <t>01 2 4100</t>
  </si>
  <si>
    <t>01 2 4201</t>
  </si>
  <si>
    <t>Строительство, реконструкция и проектирование сетей наружного освещения</t>
  </si>
  <si>
    <t>10 2 4104</t>
  </si>
  <si>
    <t>10 2 4203</t>
  </si>
  <si>
    <t>Строительство улицы Советской Армии от ул. Мира до проспекта Декабристов</t>
  </si>
  <si>
    <t>10 2 4204</t>
  </si>
  <si>
    <t>Реконструкция площади Восстания, 1-й этап</t>
  </si>
  <si>
    <t>10 2 4205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</si>
  <si>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</si>
  <si>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11 1 4105</t>
  </si>
  <si>
    <t>10 2 6112</t>
  </si>
  <si>
    <t>12 1 2161</t>
  </si>
  <si>
    <t>Строительство источников противопожарного водоснабжения</t>
  </si>
  <si>
    <t>14 2 4102</t>
  </si>
  <si>
    <t>Управление жилищных отношений</t>
  </si>
  <si>
    <t>Реконструкция системы очистки сточных вод в микрорайоне Крым Кировского района города Перми</t>
  </si>
  <si>
    <t>17 1 4109</t>
  </si>
  <si>
    <t>17 1 4108</t>
  </si>
  <si>
    <t>17 1 4110</t>
  </si>
  <si>
    <t>17 1 4113</t>
  </si>
  <si>
    <t>Строительство сетей водоснабжения и водоотведения микрорайона "Заозерье" для земельных участков многодетных семей</t>
  </si>
  <si>
    <t>17 1 4114</t>
  </si>
  <si>
    <t>Строительство резервуара для воды емкостью 5000 кубических метров на территории насосной станции "Заречная" города Перми</t>
  </si>
  <si>
    <t>17 1 4115</t>
  </si>
  <si>
    <t>Строительство канализационной сети в микрорайоне Кислотные дачи Орджоникидзевского района города Перми</t>
  </si>
  <si>
    <t>17 1 4120</t>
  </si>
  <si>
    <t>91 6 2183</t>
  </si>
  <si>
    <t>05 1 4200</t>
  </si>
  <si>
    <t>4.</t>
  </si>
  <si>
    <t>10 2 4112</t>
  </si>
  <si>
    <t>10 2 4207</t>
  </si>
  <si>
    <t>Проектно-изыскательские работы по строительству автомобильной дороги "Переход ул. Строителей-площадь Гайдара"</t>
  </si>
  <si>
    <t>11 2 4106</t>
  </si>
  <si>
    <t>Строительство кладбища Восточное с крематорием</t>
  </si>
  <si>
    <t>11 2 4107</t>
  </si>
  <si>
    <t>Реконструкция кладбища Банная гора (новое)</t>
  </si>
  <si>
    <t>27.</t>
  </si>
  <si>
    <t>Исполнитель</t>
  </si>
  <si>
    <t>28.</t>
  </si>
  <si>
    <t>Строительство светофорного объекта с обустройством пешеходного перехода на ул. Ветлужской</t>
  </si>
  <si>
    <t>Строительство и реконструкция светофорных объектов</t>
  </si>
  <si>
    <t>к решению</t>
  </si>
  <si>
    <t>Пермской городской Думы</t>
  </si>
  <si>
    <t>ПРИЛОЖЕНИЕ № 13</t>
  </si>
  <si>
    <t>Бюджетные инвестиции в объекты капитального строительства муниципальной собственности города Перми на 2014 год</t>
  </si>
  <si>
    <t>Строительство нового корпуса МБОУ "Гимназия № 11 им. С.П.Дягилева</t>
  </si>
  <si>
    <t>Проектно-изыскательские работы по созданию транспортной инфраструктуры на земельных участках, предоставляемых на бесплатной основе многодетным семьям</t>
  </si>
  <si>
    <t>Строительство физкультурно-оздоровительного комплекса в Свердловском районе (ул. Обвинская, 9)</t>
  </si>
  <si>
    <t>Расширение и реконструкция (2 очередь) канализации</t>
  </si>
  <si>
    <t>Расширение и реконструкция (3 очередь) канализации</t>
  </si>
  <si>
    <t>средства дорожного фонда</t>
  </si>
  <si>
    <t>тыс. руб.</t>
  </si>
  <si>
    <t>в разрезе исполнителей</t>
  </si>
  <si>
    <t>Изменения ко 2 чтению</t>
  </si>
  <si>
    <t>Строительство спортивного зала в МАОУ «Средняя общеобразовательная школа № 50 с углубленным изучением английского языка» г.Перми</t>
  </si>
  <si>
    <t>01 2 4129</t>
  </si>
  <si>
    <t>Строительство спортивного зала в МБОУ «Средняя общеобразовательная школа № 45» г.Перми</t>
  </si>
  <si>
    <t>01 2 4130</t>
  </si>
  <si>
    <t>Строительство физкультурно-оздоровительного комплекса в Дзержинском районе (ул. Шпальная, 2)</t>
  </si>
  <si>
    <t>05 1 4211</t>
  </si>
  <si>
    <t>Организация противооползневых мероприятий в районе жилых домов по ул. Ким,5, Ивановская,19 и Чехова,2</t>
  </si>
  <si>
    <t>14 1 4103</t>
  </si>
  <si>
    <t>Здровоохранение</t>
  </si>
  <si>
    <t>Проектирование здания поликлиники в Кировском районе города Перми по ул.Шишкина,20</t>
  </si>
  <si>
    <t>Управление здравоохранения</t>
  </si>
  <si>
    <t>91 9 4208</t>
  </si>
  <si>
    <t>Строительство газопроводов в микрорайонах индивидуальной застройки города Перми</t>
  </si>
  <si>
    <t>Изменения</t>
  </si>
  <si>
    <t>Реконструкция с надстройкой второго и третьего этажей поликлиники МАУЗ ГДП по ул.Докучаева, 30/ ул.Костычева,41</t>
  </si>
  <si>
    <t>91 9 4209</t>
  </si>
  <si>
    <t>Приобретение зданий для размещения дошкольных образовательных организаций</t>
  </si>
  <si>
    <t>Департамент имущественных отношений</t>
  </si>
  <si>
    <t>Строительство 6-этажного многоквартирного жилого дома по адресу: ул. Сокольская,12 для обеспечения жильем граждан</t>
  </si>
  <si>
    <t>15 3 4131</t>
  </si>
  <si>
    <t>от 17.12.2013 № 285</t>
  </si>
  <si>
    <t>29.</t>
  </si>
  <si>
    <t>30.</t>
  </si>
  <si>
    <t>от 25.02.2014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</si>
</sst>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vertical="top" wrapText="1"/>
    </xf>
    <xf numFmtId="164" fontId="4" fillId="0" borderId="2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/>
    <xf numFmtId="164" fontId="4" fillId="0" borderId="1" xfId="0" applyNumberFormat="1" applyFont="1" applyFill="1" applyBorder="1"/>
    <xf numFmtId="164" fontId="4" fillId="0" borderId="4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1" xfId="1" applyFont="1" applyFill="1" applyBorder="1" applyAlignment="1">
      <alignment vertical="top" wrapText="1"/>
    </xf>
    <xf numFmtId="0" fontId="2" fillId="0" borderId="1" xfId="0" applyFont="1" applyFill="1" applyBorder="1"/>
    <xf numFmtId="164" fontId="4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/>
    <xf numFmtId="164" fontId="4" fillId="0" borderId="1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4" fillId="3" borderId="1" xfId="0" applyNumberFormat="1" applyFont="1" applyFill="1" applyBorder="1"/>
    <xf numFmtId="164" fontId="4" fillId="3" borderId="4" xfId="0" applyNumberFormat="1" applyFont="1" applyFill="1" applyBorder="1" applyAlignment="1">
      <alignment horizontal="right"/>
    </xf>
    <xf numFmtId="164" fontId="4" fillId="3" borderId="1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/>
    <xf numFmtId="0" fontId="4" fillId="0" borderId="1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horizontal="left" vertical="top" wrapText="1"/>
    </xf>
    <xf numFmtId="164" fontId="4" fillId="0" borderId="5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/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mruColors>
      <color rgb="FFD6F2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73"/>
  <sheetViews>
    <sheetView tabSelected="1" zoomScale="80" zoomScaleNormal="80" workbookViewId="0">
      <selection activeCell="B6" sqref="B6"/>
    </sheetView>
  </sheetViews>
  <sheetFormatPr defaultRowHeight="18.75" x14ac:dyDescent="0.3"/>
  <cols>
    <col min="1" max="1" width="5.42578125" style="1" customWidth="1"/>
    <col min="2" max="2" width="76.85546875" style="1" customWidth="1"/>
    <col min="3" max="3" width="19.85546875" style="1" customWidth="1"/>
    <col min="4" max="7" width="17.5703125" style="8" hidden="1" customWidth="1"/>
    <col min="8" max="8" width="17.5703125" style="8" customWidth="1"/>
    <col min="9" max="9" width="20.42578125" style="1" hidden="1" customWidth="1"/>
    <col min="10" max="10" width="16.140625" style="1" hidden="1" customWidth="1"/>
    <col min="11" max="16384" width="9.140625" style="1"/>
  </cols>
  <sheetData>
    <row r="1" spans="1:9" x14ac:dyDescent="0.3">
      <c r="E1" s="7"/>
      <c r="G1" s="7"/>
      <c r="H1" s="7" t="s">
        <v>91</v>
      </c>
    </row>
    <row r="2" spans="1:9" x14ac:dyDescent="0.3">
      <c r="E2" s="7"/>
      <c r="G2" s="7"/>
      <c r="H2" s="7" t="s">
        <v>89</v>
      </c>
    </row>
    <row r="3" spans="1:9" x14ac:dyDescent="0.3">
      <c r="E3" s="7"/>
      <c r="G3" s="7"/>
      <c r="H3" s="7" t="s">
        <v>90</v>
      </c>
    </row>
    <row r="4" spans="1:9" x14ac:dyDescent="0.3">
      <c r="E4" s="7"/>
      <c r="G4" s="7"/>
      <c r="H4" s="7" t="s">
        <v>125</v>
      </c>
    </row>
    <row r="6" spans="1:9" x14ac:dyDescent="0.3">
      <c r="H6" s="7" t="s">
        <v>91</v>
      </c>
    </row>
    <row r="7" spans="1:9" x14ac:dyDescent="0.3">
      <c r="H7" s="7" t="s">
        <v>89</v>
      </c>
    </row>
    <row r="8" spans="1:9" x14ac:dyDescent="0.3">
      <c r="H8" s="7" t="s">
        <v>90</v>
      </c>
    </row>
    <row r="9" spans="1:9" x14ac:dyDescent="0.3">
      <c r="H9" s="7" t="s">
        <v>122</v>
      </c>
    </row>
    <row r="10" spans="1:9" ht="18" x14ac:dyDescent="0.25">
      <c r="D10" s="1"/>
      <c r="E10" s="1"/>
      <c r="F10" s="1"/>
      <c r="G10" s="1"/>
      <c r="H10" s="1"/>
    </row>
    <row r="11" spans="1:9" ht="18.75" customHeight="1" x14ac:dyDescent="0.25">
      <c r="A11" s="35" t="s">
        <v>92</v>
      </c>
      <c r="B11" s="35"/>
      <c r="C11" s="35"/>
      <c r="D11" s="35"/>
      <c r="E11" s="35"/>
      <c r="F11" s="35"/>
      <c r="G11" s="35"/>
      <c r="H11" s="35"/>
    </row>
    <row r="12" spans="1:9" ht="15.75" customHeight="1" x14ac:dyDescent="0.25">
      <c r="A12" s="35"/>
      <c r="B12" s="35"/>
      <c r="C12" s="35"/>
      <c r="D12" s="35"/>
      <c r="E12" s="35"/>
      <c r="F12" s="35"/>
      <c r="G12" s="35"/>
      <c r="H12" s="35"/>
    </row>
    <row r="13" spans="1:9" ht="19.5" customHeight="1" x14ac:dyDescent="0.25">
      <c r="A13" s="35"/>
      <c r="B13" s="35"/>
      <c r="C13" s="35"/>
      <c r="D13" s="35"/>
      <c r="E13" s="35"/>
      <c r="F13" s="35"/>
      <c r="G13" s="35"/>
      <c r="H13" s="35"/>
    </row>
    <row r="14" spans="1:9" ht="19.5" customHeight="1" x14ac:dyDescent="0.25">
      <c r="A14" s="25"/>
      <c r="B14" s="25"/>
      <c r="C14" s="25"/>
      <c r="D14" s="25"/>
      <c r="E14" s="25"/>
      <c r="F14" s="25"/>
      <c r="G14" s="25"/>
      <c r="H14" s="25"/>
    </row>
    <row r="15" spans="1:9" x14ac:dyDescent="0.3">
      <c r="A15" s="2"/>
      <c r="B15" s="3"/>
      <c r="C15" s="3"/>
      <c r="E15" s="7"/>
      <c r="G15" s="7"/>
      <c r="H15" s="7" t="s">
        <v>99</v>
      </c>
      <c r="I15" s="16"/>
    </row>
    <row r="16" spans="1:9" ht="42.75" customHeight="1" x14ac:dyDescent="0.25">
      <c r="A16" s="36" t="s">
        <v>0</v>
      </c>
      <c r="B16" s="36" t="s">
        <v>1</v>
      </c>
      <c r="C16" s="36" t="s">
        <v>85</v>
      </c>
      <c r="D16" s="38" t="s">
        <v>2</v>
      </c>
      <c r="E16" s="38" t="s">
        <v>101</v>
      </c>
      <c r="F16" s="40" t="s">
        <v>2</v>
      </c>
      <c r="G16" s="40" t="s">
        <v>115</v>
      </c>
      <c r="H16" s="40" t="s">
        <v>2</v>
      </c>
      <c r="I16" s="41"/>
    </row>
    <row r="17" spans="1:9" ht="14.25" hidden="1" customHeight="1" x14ac:dyDescent="0.25">
      <c r="A17" s="37"/>
      <c r="B17" s="34"/>
      <c r="C17" s="34"/>
      <c r="D17" s="39"/>
      <c r="E17" s="39"/>
      <c r="F17" s="40"/>
      <c r="G17" s="40"/>
      <c r="H17" s="40"/>
      <c r="I17" s="41"/>
    </row>
    <row r="18" spans="1:9" x14ac:dyDescent="0.3">
      <c r="A18" s="4"/>
      <c r="B18" s="17" t="s">
        <v>3</v>
      </c>
      <c r="C18" s="17"/>
      <c r="D18" s="9">
        <f>D19+D20+D21+D22+D23</f>
        <v>463995.8</v>
      </c>
      <c r="E18" s="9">
        <f>E19+E20+E21+E22+E23</f>
        <v>-7515.2999999999993</v>
      </c>
      <c r="F18" s="9">
        <f>D18+E18</f>
        <v>456480.5</v>
      </c>
      <c r="G18" s="9">
        <f>G19+G20+G21+G22+G23</f>
        <v>0</v>
      </c>
      <c r="H18" s="9">
        <f>F18+G18</f>
        <v>456480.5</v>
      </c>
      <c r="I18" s="16"/>
    </row>
    <row r="19" spans="1:9" ht="56.25" x14ac:dyDescent="0.3">
      <c r="A19" s="4" t="s">
        <v>6</v>
      </c>
      <c r="B19" s="6" t="s">
        <v>118</v>
      </c>
      <c r="C19" s="18" t="s">
        <v>119</v>
      </c>
      <c r="D19" s="23">
        <v>200000</v>
      </c>
      <c r="E19" s="9">
        <v>0</v>
      </c>
      <c r="F19" s="9">
        <f t="shared" ref="F19:F23" si="0">D19+E19</f>
        <v>200000</v>
      </c>
      <c r="G19" s="9">
        <v>0</v>
      </c>
      <c r="H19" s="9">
        <f t="shared" ref="H19:H23" si="1">F19+G19</f>
        <v>200000</v>
      </c>
      <c r="I19" s="1" t="s">
        <v>45</v>
      </c>
    </row>
    <row r="20" spans="1:9" ht="37.5" x14ac:dyDescent="0.3">
      <c r="A20" s="4" t="s">
        <v>8</v>
      </c>
      <c r="B20" s="6" t="s">
        <v>46</v>
      </c>
      <c r="C20" s="18" t="s">
        <v>7</v>
      </c>
      <c r="D20" s="9">
        <v>40000</v>
      </c>
      <c r="E20" s="9">
        <v>0</v>
      </c>
      <c r="F20" s="9">
        <f t="shared" si="0"/>
        <v>40000</v>
      </c>
      <c r="G20" s="9">
        <v>0</v>
      </c>
      <c r="H20" s="9">
        <f t="shared" si="1"/>
        <v>40000</v>
      </c>
      <c r="I20" s="1" t="s">
        <v>47</v>
      </c>
    </row>
    <row r="21" spans="1:9" ht="37.5" x14ac:dyDescent="0.3">
      <c r="A21" s="4" t="s">
        <v>9</v>
      </c>
      <c r="B21" s="18" t="s">
        <v>93</v>
      </c>
      <c r="C21" s="18" t="s">
        <v>7</v>
      </c>
      <c r="D21" s="9">
        <v>223995.8</v>
      </c>
      <c r="E21" s="9">
        <v>-12515.3</v>
      </c>
      <c r="F21" s="9">
        <f t="shared" si="0"/>
        <v>211480.5</v>
      </c>
      <c r="G21" s="9">
        <v>0</v>
      </c>
      <c r="H21" s="9">
        <f t="shared" si="1"/>
        <v>211480.5</v>
      </c>
      <c r="I21" s="1" t="s">
        <v>48</v>
      </c>
    </row>
    <row r="22" spans="1:9" ht="56.25" x14ac:dyDescent="0.3">
      <c r="A22" s="4" t="s">
        <v>76</v>
      </c>
      <c r="B22" s="18" t="s">
        <v>102</v>
      </c>
      <c r="C22" s="18" t="s">
        <v>7</v>
      </c>
      <c r="D22" s="9">
        <v>0</v>
      </c>
      <c r="E22" s="9">
        <v>2500</v>
      </c>
      <c r="F22" s="9">
        <f t="shared" si="0"/>
        <v>2500</v>
      </c>
      <c r="G22" s="9"/>
      <c r="H22" s="9">
        <f t="shared" si="1"/>
        <v>2500</v>
      </c>
      <c r="I22" s="1" t="s">
        <v>103</v>
      </c>
    </row>
    <row r="23" spans="1:9" ht="37.5" x14ac:dyDescent="0.3">
      <c r="A23" s="4" t="s">
        <v>11</v>
      </c>
      <c r="B23" s="18" t="s">
        <v>104</v>
      </c>
      <c r="C23" s="18" t="s">
        <v>7</v>
      </c>
      <c r="D23" s="9">
        <v>0</v>
      </c>
      <c r="E23" s="9">
        <v>2500</v>
      </c>
      <c r="F23" s="9">
        <f t="shared" si="0"/>
        <v>2500</v>
      </c>
      <c r="G23" s="9"/>
      <c r="H23" s="9">
        <f t="shared" si="1"/>
        <v>2500</v>
      </c>
      <c r="I23" s="1" t="s">
        <v>105</v>
      </c>
    </row>
    <row r="24" spans="1:9" x14ac:dyDescent="0.3">
      <c r="A24" s="4"/>
      <c r="B24" s="18" t="s">
        <v>110</v>
      </c>
      <c r="C24" s="18"/>
      <c r="D24" s="9">
        <f>D25+D26</f>
        <v>0</v>
      </c>
      <c r="E24" s="9">
        <f>E25+E26</f>
        <v>12515.3</v>
      </c>
      <c r="F24" s="9">
        <f>D24+E24</f>
        <v>12515.3</v>
      </c>
      <c r="G24" s="9">
        <f>G25+G26</f>
        <v>25590.473999999998</v>
      </c>
      <c r="H24" s="9">
        <f>F24+G24</f>
        <v>38105.773999999998</v>
      </c>
    </row>
    <row r="25" spans="1:9" ht="56.25" x14ac:dyDescent="0.3">
      <c r="A25" s="4" t="s">
        <v>13</v>
      </c>
      <c r="B25" s="18" t="s">
        <v>111</v>
      </c>
      <c r="C25" s="18" t="s">
        <v>112</v>
      </c>
      <c r="D25" s="9">
        <v>0</v>
      </c>
      <c r="E25" s="9">
        <v>12515.3</v>
      </c>
      <c r="F25" s="9">
        <f t="shared" ref="F25:F26" si="2">D25+E25</f>
        <v>12515.3</v>
      </c>
      <c r="G25" s="9"/>
      <c r="H25" s="9">
        <f t="shared" ref="H25:H26" si="3">F25+G25</f>
        <v>12515.3</v>
      </c>
      <c r="I25" s="1" t="s">
        <v>113</v>
      </c>
    </row>
    <row r="26" spans="1:9" ht="56.25" x14ac:dyDescent="0.3">
      <c r="A26" s="4" t="s">
        <v>14</v>
      </c>
      <c r="B26" s="18" t="s">
        <v>116</v>
      </c>
      <c r="C26" s="18" t="s">
        <v>112</v>
      </c>
      <c r="D26" s="9"/>
      <c r="E26" s="9"/>
      <c r="F26" s="9">
        <f t="shared" si="2"/>
        <v>0</v>
      </c>
      <c r="G26" s="9">
        <f>25590.474</f>
        <v>25590.473999999998</v>
      </c>
      <c r="H26" s="9">
        <f t="shared" si="3"/>
        <v>25590.473999999998</v>
      </c>
      <c r="I26" s="1" t="s">
        <v>117</v>
      </c>
    </row>
    <row r="27" spans="1:9" x14ac:dyDescent="0.3">
      <c r="A27" s="4"/>
      <c r="B27" s="18" t="s">
        <v>10</v>
      </c>
      <c r="C27" s="18"/>
      <c r="D27" s="9">
        <f>D28+D29+D30+D31+D32+D33+D34+D35+D36</f>
        <v>357512.39999999991</v>
      </c>
      <c r="E27" s="9">
        <f>E28+E29+E30+E31+E32+E33+E34+E35+E36</f>
        <v>5911.29</v>
      </c>
      <c r="F27" s="9">
        <f t="shared" ref="F27:H36" si="4">D27+E27</f>
        <v>363423.68999999989</v>
      </c>
      <c r="G27" s="9">
        <f>G28+G29+G30+G31+G32+G33+G34+G35+G36+G37</f>
        <v>415620.67700000003</v>
      </c>
      <c r="H27" s="9">
        <f t="shared" si="4"/>
        <v>779044.36699999985</v>
      </c>
    </row>
    <row r="28" spans="1:9" ht="75.75" customHeight="1" x14ac:dyDescent="0.3">
      <c r="A28" s="4" t="s">
        <v>15</v>
      </c>
      <c r="B28" s="11" t="s">
        <v>60</v>
      </c>
      <c r="C28" s="18" t="s">
        <v>12</v>
      </c>
      <c r="D28" s="9">
        <v>7435.3</v>
      </c>
      <c r="E28" s="9">
        <v>0</v>
      </c>
      <c r="F28" s="9">
        <f t="shared" si="4"/>
        <v>7435.3</v>
      </c>
      <c r="G28" s="9">
        <v>0</v>
      </c>
      <c r="H28" s="9">
        <f t="shared" si="4"/>
        <v>7435.3</v>
      </c>
      <c r="I28" s="1" t="s">
        <v>61</v>
      </c>
    </row>
    <row r="29" spans="1:9" ht="74.25" customHeight="1" x14ac:dyDescent="0.3">
      <c r="A29" s="4" t="s">
        <v>16</v>
      </c>
      <c r="B29" s="11" t="s">
        <v>96</v>
      </c>
      <c r="C29" s="18" t="s">
        <v>12</v>
      </c>
      <c r="D29" s="9">
        <v>58604.9</v>
      </c>
      <c r="E29" s="9">
        <v>0</v>
      </c>
      <c r="F29" s="9">
        <f t="shared" si="4"/>
        <v>58604.9</v>
      </c>
      <c r="G29" s="9">
        <v>0</v>
      </c>
      <c r="H29" s="9">
        <f t="shared" si="4"/>
        <v>58604.9</v>
      </c>
      <c r="I29" s="1" t="s">
        <v>65</v>
      </c>
    </row>
    <row r="30" spans="1:9" ht="75" x14ac:dyDescent="0.3">
      <c r="A30" s="4" t="s">
        <v>17</v>
      </c>
      <c r="B30" s="18" t="s">
        <v>63</v>
      </c>
      <c r="C30" s="18" t="s">
        <v>12</v>
      </c>
      <c r="D30" s="9">
        <v>124436.6</v>
      </c>
      <c r="E30" s="9">
        <v>0</v>
      </c>
      <c r="F30" s="9">
        <f t="shared" si="4"/>
        <v>124436.6</v>
      </c>
      <c r="G30" s="9">
        <v>0</v>
      </c>
      <c r="H30" s="9">
        <f t="shared" si="4"/>
        <v>124436.6</v>
      </c>
      <c r="I30" s="1" t="s">
        <v>64</v>
      </c>
    </row>
    <row r="31" spans="1:9" ht="75" x14ac:dyDescent="0.3">
      <c r="A31" s="4" t="s">
        <v>18</v>
      </c>
      <c r="B31" s="18" t="s">
        <v>114</v>
      </c>
      <c r="C31" s="18" t="s">
        <v>12</v>
      </c>
      <c r="D31" s="9">
        <v>116967.4</v>
      </c>
      <c r="E31" s="9">
        <v>0</v>
      </c>
      <c r="F31" s="9">
        <f t="shared" si="4"/>
        <v>116967.4</v>
      </c>
      <c r="G31" s="9">
        <v>0</v>
      </c>
      <c r="H31" s="9">
        <f t="shared" si="4"/>
        <v>116967.4</v>
      </c>
      <c r="I31" s="1" t="s">
        <v>66</v>
      </c>
    </row>
    <row r="32" spans="1:9" ht="75" x14ac:dyDescent="0.3">
      <c r="A32" s="4" t="s">
        <v>19</v>
      </c>
      <c r="B32" s="11" t="s">
        <v>97</v>
      </c>
      <c r="C32" s="18" t="s">
        <v>12</v>
      </c>
      <c r="D32" s="9">
        <v>4874.6000000000004</v>
      </c>
      <c r="E32" s="9">
        <v>0</v>
      </c>
      <c r="F32" s="9">
        <f t="shared" si="4"/>
        <v>4874.6000000000004</v>
      </c>
      <c r="G32" s="9">
        <v>0</v>
      </c>
      <c r="H32" s="9">
        <f t="shared" si="4"/>
        <v>4874.6000000000004</v>
      </c>
      <c r="I32" s="1" t="s">
        <v>67</v>
      </c>
    </row>
    <row r="33" spans="1:9" ht="75" x14ac:dyDescent="0.3">
      <c r="A33" s="4" t="s">
        <v>20</v>
      </c>
      <c r="B33" s="18" t="s">
        <v>68</v>
      </c>
      <c r="C33" s="18" t="s">
        <v>12</v>
      </c>
      <c r="D33" s="9">
        <v>5014.3</v>
      </c>
      <c r="E33" s="9">
        <v>0</v>
      </c>
      <c r="F33" s="9">
        <f t="shared" si="4"/>
        <v>5014.3</v>
      </c>
      <c r="G33" s="9">
        <v>0</v>
      </c>
      <c r="H33" s="9">
        <f t="shared" si="4"/>
        <v>5014.3</v>
      </c>
      <c r="I33" s="1" t="s">
        <v>69</v>
      </c>
    </row>
    <row r="34" spans="1:9" ht="75" x14ac:dyDescent="0.3">
      <c r="A34" s="4" t="s">
        <v>21</v>
      </c>
      <c r="B34" s="18" t="s">
        <v>70</v>
      </c>
      <c r="C34" s="18" t="s">
        <v>12</v>
      </c>
      <c r="D34" s="9">
        <v>37852.5</v>
      </c>
      <c r="E34" s="9">
        <v>0</v>
      </c>
      <c r="F34" s="9">
        <f t="shared" si="4"/>
        <v>37852.5</v>
      </c>
      <c r="G34" s="9">
        <v>0</v>
      </c>
      <c r="H34" s="9">
        <f t="shared" si="4"/>
        <v>37852.5</v>
      </c>
      <c r="I34" s="1" t="s">
        <v>71</v>
      </c>
    </row>
    <row r="35" spans="1:9" ht="75" x14ac:dyDescent="0.3">
      <c r="A35" s="4" t="s">
        <v>23</v>
      </c>
      <c r="B35" s="18" t="s">
        <v>72</v>
      </c>
      <c r="C35" s="18" t="s">
        <v>12</v>
      </c>
      <c r="D35" s="10">
        <v>2326.8000000000002</v>
      </c>
      <c r="E35" s="10">
        <v>0</v>
      </c>
      <c r="F35" s="9">
        <f t="shared" si="4"/>
        <v>2326.8000000000002</v>
      </c>
      <c r="G35" s="10">
        <v>0</v>
      </c>
      <c r="H35" s="9">
        <f t="shared" si="4"/>
        <v>2326.8000000000002</v>
      </c>
      <c r="I35" s="1" t="s">
        <v>73</v>
      </c>
    </row>
    <row r="36" spans="1:9" ht="75" x14ac:dyDescent="0.3">
      <c r="A36" s="4" t="s">
        <v>26</v>
      </c>
      <c r="B36" s="18" t="s">
        <v>108</v>
      </c>
      <c r="C36" s="18" t="s">
        <v>12</v>
      </c>
      <c r="D36" s="10">
        <v>0</v>
      </c>
      <c r="E36" s="10">
        <v>5911.29</v>
      </c>
      <c r="F36" s="9">
        <f t="shared" si="4"/>
        <v>5911.29</v>
      </c>
      <c r="G36" s="10"/>
      <c r="H36" s="9">
        <f t="shared" si="4"/>
        <v>5911.29</v>
      </c>
      <c r="I36" s="1" t="s">
        <v>109</v>
      </c>
    </row>
    <row r="37" spans="1:9" ht="56.25" x14ac:dyDescent="0.3">
      <c r="A37" s="4" t="s">
        <v>28</v>
      </c>
      <c r="B37" s="18" t="s">
        <v>120</v>
      </c>
      <c r="C37" s="18" t="s">
        <v>62</v>
      </c>
      <c r="D37" s="10"/>
      <c r="E37" s="10"/>
      <c r="F37" s="9">
        <v>0</v>
      </c>
      <c r="G37" s="10">
        <v>415620.67700000003</v>
      </c>
      <c r="H37" s="9">
        <f>F37+G37</f>
        <v>415620.67700000003</v>
      </c>
      <c r="I37" s="1" t="s">
        <v>121</v>
      </c>
    </row>
    <row r="38" spans="1:9" x14ac:dyDescent="0.3">
      <c r="A38" s="4"/>
      <c r="B38" s="18" t="s">
        <v>22</v>
      </c>
      <c r="C38" s="18"/>
      <c r="D38" s="9">
        <f>D39+D40+D41+D42</f>
        <v>314577</v>
      </c>
      <c r="E38" s="9">
        <f>E39+E40+E41+E42</f>
        <v>0</v>
      </c>
      <c r="F38" s="9">
        <f t="shared" ref="F38:H42" si="5">D38+E38</f>
        <v>314577</v>
      </c>
      <c r="G38" s="9">
        <f>G39+G40+G41+G42</f>
        <v>0</v>
      </c>
      <c r="H38" s="9">
        <f t="shared" si="5"/>
        <v>314577</v>
      </c>
    </row>
    <row r="39" spans="1:9" ht="75" x14ac:dyDescent="0.3">
      <c r="A39" s="4" t="s">
        <v>29</v>
      </c>
      <c r="B39" s="11" t="s">
        <v>49</v>
      </c>
      <c r="C39" s="11" t="s">
        <v>24</v>
      </c>
      <c r="D39" s="10">
        <v>55000</v>
      </c>
      <c r="E39" s="10">
        <v>0</v>
      </c>
      <c r="F39" s="9">
        <f t="shared" si="5"/>
        <v>55000</v>
      </c>
      <c r="G39" s="10">
        <v>0</v>
      </c>
      <c r="H39" s="9">
        <f t="shared" si="5"/>
        <v>55000</v>
      </c>
      <c r="I39" s="1" t="s">
        <v>50</v>
      </c>
    </row>
    <row r="40" spans="1:9" ht="75" x14ac:dyDescent="0.3">
      <c r="A40" s="4" t="s">
        <v>30</v>
      </c>
      <c r="B40" s="11" t="s">
        <v>56</v>
      </c>
      <c r="C40" s="11" t="s">
        <v>24</v>
      </c>
      <c r="D40" s="12">
        <v>167601.29999999999</v>
      </c>
      <c r="E40" s="12">
        <v>0</v>
      </c>
      <c r="F40" s="9">
        <f t="shared" si="5"/>
        <v>167601.29999999999</v>
      </c>
      <c r="G40" s="12">
        <v>0</v>
      </c>
      <c r="H40" s="9">
        <f t="shared" si="5"/>
        <v>167601.29999999999</v>
      </c>
      <c r="I40" s="1" t="s">
        <v>57</v>
      </c>
    </row>
    <row r="41" spans="1:9" ht="60" customHeight="1" x14ac:dyDescent="0.3">
      <c r="A41" s="4" t="s">
        <v>32</v>
      </c>
      <c r="B41" s="11" t="s">
        <v>81</v>
      </c>
      <c r="C41" s="11" t="s">
        <v>24</v>
      </c>
      <c r="D41" s="12">
        <v>64918.3</v>
      </c>
      <c r="E41" s="12">
        <v>0</v>
      </c>
      <c r="F41" s="9">
        <f t="shared" si="5"/>
        <v>64918.3</v>
      </c>
      <c r="G41" s="12">
        <v>0</v>
      </c>
      <c r="H41" s="9">
        <f t="shared" si="5"/>
        <v>64918.3</v>
      </c>
      <c r="I41" s="1" t="s">
        <v>80</v>
      </c>
    </row>
    <row r="42" spans="1:9" ht="60" customHeight="1" x14ac:dyDescent="0.3">
      <c r="A42" s="4" t="s">
        <v>33</v>
      </c>
      <c r="B42" s="11" t="s">
        <v>83</v>
      </c>
      <c r="C42" s="11" t="s">
        <v>24</v>
      </c>
      <c r="D42" s="12">
        <v>27057.4</v>
      </c>
      <c r="E42" s="12">
        <v>0</v>
      </c>
      <c r="F42" s="9">
        <f t="shared" si="5"/>
        <v>27057.4</v>
      </c>
      <c r="G42" s="12">
        <v>0</v>
      </c>
      <c r="H42" s="9">
        <f t="shared" si="5"/>
        <v>27057.4</v>
      </c>
      <c r="I42" s="1" t="s">
        <v>82</v>
      </c>
    </row>
    <row r="43" spans="1:9" x14ac:dyDescent="0.3">
      <c r="A43" s="4"/>
      <c r="B43" s="18" t="s">
        <v>25</v>
      </c>
      <c r="C43" s="18"/>
      <c r="D43" s="12">
        <f>D46+D47+D48+D49+D53+D54+D55</f>
        <v>438258.3</v>
      </c>
      <c r="E43" s="12">
        <f>E46+E47+E48+E49+E53+E54+E55</f>
        <v>0</v>
      </c>
      <c r="F43" s="9">
        <f t="shared" ref="F43:H43" si="6">D43+E43</f>
        <v>438258.3</v>
      </c>
      <c r="G43" s="12">
        <f>G46+G47+G48+G49+G53+G54+G55</f>
        <v>0</v>
      </c>
      <c r="H43" s="9">
        <f t="shared" si="6"/>
        <v>438258.3</v>
      </c>
    </row>
    <row r="44" spans="1:9" x14ac:dyDescent="0.3">
      <c r="A44" s="4"/>
      <c r="B44" s="17" t="s">
        <v>4</v>
      </c>
      <c r="C44" s="11"/>
      <c r="D44" s="10"/>
      <c r="E44" s="10"/>
      <c r="F44" s="12"/>
      <c r="G44" s="10"/>
      <c r="H44" s="12"/>
    </row>
    <row r="45" spans="1:9" x14ac:dyDescent="0.3">
      <c r="A45" s="4"/>
      <c r="B45" s="18" t="s">
        <v>98</v>
      </c>
      <c r="C45" s="11"/>
      <c r="D45" s="10">
        <f>D52+D58</f>
        <v>259306.19999999998</v>
      </c>
      <c r="E45" s="10">
        <f>E52+E58</f>
        <v>0</v>
      </c>
      <c r="F45" s="9">
        <f t="shared" ref="F45:H49" si="7">D45+E45</f>
        <v>259306.19999999998</v>
      </c>
      <c r="G45" s="10">
        <f>G52+G58</f>
        <v>0</v>
      </c>
      <c r="H45" s="9">
        <f t="shared" si="7"/>
        <v>259306.19999999998</v>
      </c>
    </row>
    <row r="46" spans="1:9" ht="56.25" x14ac:dyDescent="0.3">
      <c r="A46" s="4" t="s">
        <v>34</v>
      </c>
      <c r="B46" s="18" t="s">
        <v>88</v>
      </c>
      <c r="C46" s="11" t="s">
        <v>31</v>
      </c>
      <c r="D46" s="9">
        <v>8908</v>
      </c>
      <c r="E46" s="9">
        <v>0</v>
      </c>
      <c r="F46" s="9">
        <f t="shared" si="7"/>
        <v>8908</v>
      </c>
      <c r="G46" s="9">
        <v>0</v>
      </c>
      <c r="H46" s="9">
        <f t="shared" si="7"/>
        <v>8908</v>
      </c>
      <c r="I46" s="1" t="s">
        <v>59</v>
      </c>
    </row>
    <row r="47" spans="1:9" ht="56.25" x14ac:dyDescent="0.3">
      <c r="A47" s="4" t="s">
        <v>35</v>
      </c>
      <c r="B47" s="18" t="s">
        <v>87</v>
      </c>
      <c r="C47" s="11" t="s">
        <v>31</v>
      </c>
      <c r="D47" s="9">
        <v>1480</v>
      </c>
      <c r="E47" s="9">
        <v>0</v>
      </c>
      <c r="F47" s="9">
        <f t="shared" si="7"/>
        <v>1480</v>
      </c>
      <c r="G47" s="9">
        <v>0</v>
      </c>
      <c r="H47" s="9">
        <f t="shared" si="7"/>
        <v>1480</v>
      </c>
      <c r="I47" s="1" t="s">
        <v>74</v>
      </c>
    </row>
    <row r="48" spans="1:9" ht="81.75" customHeight="1" x14ac:dyDescent="0.3">
      <c r="A48" s="4" t="s">
        <v>37</v>
      </c>
      <c r="B48" s="15" t="s">
        <v>94</v>
      </c>
      <c r="C48" s="11" t="s">
        <v>24</v>
      </c>
      <c r="D48" s="10">
        <v>26278</v>
      </c>
      <c r="E48" s="10">
        <v>0</v>
      </c>
      <c r="F48" s="9">
        <f t="shared" si="7"/>
        <v>26278</v>
      </c>
      <c r="G48" s="10">
        <v>0</v>
      </c>
      <c r="H48" s="9">
        <f t="shared" si="7"/>
        <v>26278</v>
      </c>
      <c r="I48" s="1" t="s">
        <v>77</v>
      </c>
    </row>
    <row r="49" spans="1:10" ht="59.25" customHeight="1" x14ac:dyDescent="0.3">
      <c r="A49" s="4" t="s">
        <v>39</v>
      </c>
      <c r="B49" s="18" t="s">
        <v>27</v>
      </c>
      <c r="C49" s="11" t="s">
        <v>24</v>
      </c>
      <c r="D49" s="10">
        <f>D51+D52</f>
        <v>360136.5</v>
      </c>
      <c r="E49" s="10">
        <f>E51+E52</f>
        <v>0</v>
      </c>
      <c r="F49" s="9">
        <f t="shared" si="7"/>
        <v>360136.5</v>
      </c>
      <c r="G49" s="10">
        <f>G51+G52</f>
        <v>0</v>
      </c>
      <c r="H49" s="9">
        <f t="shared" si="7"/>
        <v>360136.5</v>
      </c>
      <c r="I49" s="1" t="s">
        <v>51</v>
      </c>
    </row>
    <row r="50" spans="1:10" x14ac:dyDescent="0.3">
      <c r="A50" s="4"/>
      <c r="B50" s="17" t="s">
        <v>4</v>
      </c>
      <c r="C50" s="11"/>
      <c r="D50" s="10"/>
      <c r="E50" s="10"/>
      <c r="F50" s="12"/>
      <c r="G50" s="10"/>
      <c r="H50" s="12"/>
    </row>
    <row r="51" spans="1:10" hidden="1" x14ac:dyDescent="0.3">
      <c r="A51" s="4"/>
      <c r="B51" s="5" t="s">
        <v>5</v>
      </c>
      <c r="C51" s="11"/>
      <c r="D51" s="10">
        <v>124384.6</v>
      </c>
      <c r="E51" s="10"/>
      <c r="F51" s="9">
        <f t="shared" ref="F51:H55" si="8">D51+E51</f>
        <v>124384.6</v>
      </c>
      <c r="G51" s="20"/>
      <c r="H51" s="19">
        <f t="shared" si="8"/>
        <v>124384.6</v>
      </c>
      <c r="J51" s="1">
        <v>0</v>
      </c>
    </row>
    <row r="52" spans="1:10" x14ac:dyDescent="0.3">
      <c r="A52" s="4"/>
      <c r="B52" s="18" t="s">
        <v>98</v>
      </c>
      <c r="C52" s="11"/>
      <c r="D52" s="10">
        <v>235751.9</v>
      </c>
      <c r="E52" s="10"/>
      <c r="F52" s="9">
        <f t="shared" si="8"/>
        <v>235751.9</v>
      </c>
      <c r="G52" s="10"/>
      <c r="H52" s="9">
        <f t="shared" si="8"/>
        <v>235751.9</v>
      </c>
      <c r="I52" s="1" t="s">
        <v>58</v>
      </c>
    </row>
    <row r="53" spans="1:10" ht="63.75" customHeight="1" x14ac:dyDescent="0.3">
      <c r="A53" s="4" t="s">
        <v>40</v>
      </c>
      <c r="B53" s="11" t="s">
        <v>52</v>
      </c>
      <c r="C53" s="11" t="s">
        <v>24</v>
      </c>
      <c r="D53" s="10">
        <v>5900</v>
      </c>
      <c r="E53" s="10">
        <v>0</v>
      </c>
      <c r="F53" s="9">
        <f t="shared" si="8"/>
        <v>5900</v>
      </c>
      <c r="G53" s="10">
        <v>0</v>
      </c>
      <c r="H53" s="9">
        <f t="shared" si="8"/>
        <v>5900</v>
      </c>
      <c r="I53" s="1" t="s">
        <v>53</v>
      </c>
    </row>
    <row r="54" spans="1:10" ht="59.25" customHeight="1" x14ac:dyDescent="0.3">
      <c r="A54" s="4" t="s">
        <v>84</v>
      </c>
      <c r="B54" s="11" t="s">
        <v>54</v>
      </c>
      <c r="C54" s="11" t="s">
        <v>24</v>
      </c>
      <c r="D54" s="10">
        <v>4150</v>
      </c>
      <c r="E54" s="10">
        <v>0</v>
      </c>
      <c r="F54" s="9">
        <f t="shared" si="8"/>
        <v>4150</v>
      </c>
      <c r="G54" s="10">
        <v>0</v>
      </c>
      <c r="H54" s="9">
        <f t="shared" si="8"/>
        <v>4150</v>
      </c>
      <c r="I54" s="1" t="s">
        <v>55</v>
      </c>
    </row>
    <row r="55" spans="1:10" ht="63" customHeight="1" x14ac:dyDescent="0.3">
      <c r="A55" s="4" t="s">
        <v>86</v>
      </c>
      <c r="B55" s="11" t="s">
        <v>79</v>
      </c>
      <c r="C55" s="11" t="s">
        <v>24</v>
      </c>
      <c r="D55" s="12">
        <f>D57+D58</f>
        <v>31405.8</v>
      </c>
      <c r="E55" s="12">
        <f>E57+E58</f>
        <v>0</v>
      </c>
      <c r="F55" s="9">
        <f t="shared" si="8"/>
        <v>31405.8</v>
      </c>
      <c r="G55" s="12">
        <f>G57+G58</f>
        <v>0</v>
      </c>
      <c r="H55" s="9">
        <f t="shared" si="8"/>
        <v>31405.8</v>
      </c>
      <c r="I55" s="1" t="s">
        <v>78</v>
      </c>
    </row>
    <row r="56" spans="1:10" x14ac:dyDescent="0.3">
      <c r="A56" s="4"/>
      <c r="B56" s="17" t="s">
        <v>4</v>
      </c>
      <c r="C56" s="11"/>
      <c r="D56" s="12"/>
      <c r="E56" s="12"/>
      <c r="F56" s="12"/>
      <c r="G56" s="12"/>
      <c r="H56" s="12"/>
    </row>
    <row r="57" spans="1:10" hidden="1" x14ac:dyDescent="0.3">
      <c r="A57" s="4"/>
      <c r="B57" s="5" t="s">
        <v>5</v>
      </c>
      <c r="C57" s="11"/>
      <c r="D57" s="12">
        <v>7851.5</v>
      </c>
      <c r="E57" s="12"/>
      <c r="F57" s="9">
        <f t="shared" ref="F57:H58" si="9">D57+E57</f>
        <v>7851.5</v>
      </c>
      <c r="G57" s="21"/>
      <c r="H57" s="19">
        <f t="shared" si="9"/>
        <v>7851.5</v>
      </c>
      <c r="J57" s="1">
        <v>0</v>
      </c>
    </row>
    <row r="58" spans="1:10" x14ac:dyDescent="0.3">
      <c r="A58" s="4"/>
      <c r="B58" s="18" t="s">
        <v>98</v>
      </c>
      <c r="C58" s="11"/>
      <c r="D58" s="12">
        <v>23554.3</v>
      </c>
      <c r="E58" s="12"/>
      <c r="F58" s="9">
        <f t="shared" si="9"/>
        <v>23554.3</v>
      </c>
      <c r="G58" s="12"/>
      <c r="H58" s="9">
        <f t="shared" si="9"/>
        <v>23554.3</v>
      </c>
      <c r="I58" s="1" t="s">
        <v>58</v>
      </c>
    </row>
    <row r="59" spans="1:10" x14ac:dyDescent="0.3">
      <c r="A59" s="4"/>
      <c r="B59" s="24" t="s">
        <v>36</v>
      </c>
      <c r="C59" s="22"/>
      <c r="D59" s="9">
        <f>D60+D61</f>
        <v>105713.2</v>
      </c>
      <c r="E59" s="9">
        <f>E60+E61</f>
        <v>5000</v>
      </c>
      <c r="F59" s="9">
        <f t="shared" ref="F59:H61" si="10">D59+E59</f>
        <v>110713.2</v>
      </c>
      <c r="G59" s="9">
        <f>G60+G61</f>
        <v>0</v>
      </c>
      <c r="H59" s="9">
        <f t="shared" si="10"/>
        <v>110713.2</v>
      </c>
    </row>
    <row r="60" spans="1:10" ht="75" x14ac:dyDescent="0.3">
      <c r="A60" s="4" t="s">
        <v>123</v>
      </c>
      <c r="B60" s="13" t="s">
        <v>95</v>
      </c>
      <c r="C60" s="11" t="s">
        <v>38</v>
      </c>
      <c r="D60" s="9">
        <v>105713.2</v>
      </c>
      <c r="E60" s="9">
        <v>0</v>
      </c>
      <c r="F60" s="9">
        <f>D60+E60</f>
        <v>105713.2</v>
      </c>
      <c r="G60" s="9">
        <v>0</v>
      </c>
      <c r="H60" s="9">
        <f t="shared" si="10"/>
        <v>105713.2</v>
      </c>
      <c r="I60" s="1" t="s">
        <v>75</v>
      </c>
    </row>
    <row r="61" spans="1:10" ht="75" x14ac:dyDescent="0.3">
      <c r="A61" s="4" t="s">
        <v>124</v>
      </c>
      <c r="B61" s="18" t="s">
        <v>106</v>
      </c>
      <c r="C61" s="11" t="s">
        <v>38</v>
      </c>
      <c r="D61" s="9">
        <v>0</v>
      </c>
      <c r="E61" s="9">
        <v>5000</v>
      </c>
      <c r="F61" s="9">
        <f>D61+E61</f>
        <v>5000</v>
      </c>
      <c r="G61" s="9"/>
      <c r="H61" s="9">
        <f t="shared" si="10"/>
        <v>5000</v>
      </c>
      <c r="I61" s="1" t="s">
        <v>107</v>
      </c>
    </row>
    <row r="62" spans="1:10" x14ac:dyDescent="0.3">
      <c r="A62" s="4"/>
      <c r="B62" s="32" t="s">
        <v>41</v>
      </c>
      <c r="C62" s="32"/>
      <c r="D62" s="9">
        <f>D18+D27+D38+D43+D59+D24</f>
        <v>1680056.7</v>
      </c>
      <c r="E62" s="9">
        <f>E18+E27+E38+E43+E59+E24</f>
        <v>15911.29</v>
      </c>
      <c r="F62" s="9">
        <f>D62+E62</f>
        <v>1695967.99</v>
      </c>
      <c r="G62" s="9">
        <f>G18+G27+G38+G43+G59+G24</f>
        <v>441211.15100000001</v>
      </c>
      <c r="H62" s="9">
        <f>F62+G62</f>
        <v>2137179.1409999998</v>
      </c>
    </row>
    <row r="63" spans="1:10" x14ac:dyDescent="0.3">
      <c r="A63" s="4"/>
      <c r="B63" s="28" t="s">
        <v>42</v>
      </c>
      <c r="C63" s="29"/>
      <c r="D63" s="9"/>
      <c r="E63" s="9"/>
      <c r="F63" s="9"/>
      <c r="G63" s="9"/>
      <c r="H63" s="9"/>
    </row>
    <row r="64" spans="1:10" x14ac:dyDescent="0.3">
      <c r="A64" s="4"/>
      <c r="B64" s="30" t="s">
        <v>98</v>
      </c>
      <c r="C64" s="31"/>
      <c r="D64" s="9">
        <f>D45</f>
        <v>259306.19999999998</v>
      </c>
      <c r="E64" s="9">
        <f>E45</f>
        <v>0</v>
      </c>
      <c r="F64" s="9">
        <f t="shared" ref="F64:H64" si="11">D64+E64</f>
        <v>259306.19999999998</v>
      </c>
      <c r="G64" s="9">
        <f>G45</f>
        <v>0</v>
      </c>
      <c r="H64" s="9">
        <f t="shared" si="11"/>
        <v>259306.19999999998</v>
      </c>
    </row>
    <row r="65" spans="1:8" x14ac:dyDescent="0.3">
      <c r="A65" s="4"/>
      <c r="B65" s="32" t="s">
        <v>100</v>
      </c>
      <c r="C65" s="32"/>
      <c r="D65" s="9"/>
      <c r="E65" s="9"/>
      <c r="F65" s="9"/>
      <c r="G65" s="9"/>
      <c r="H65" s="9"/>
    </row>
    <row r="66" spans="1:8" x14ac:dyDescent="0.3">
      <c r="A66" s="4"/>
      <c r="B66" s="30" t="s">
        <v>112</v>
      </c>
      <c r="C66" s="42"/>
      <c r="D66" s="9">
        <f>D25+D26</f>
        <v>0</v>
      </c>
      <c r="E66" s="9">
        <f>E25+E26</f>
        <v>12515.3</v>
      </c>
      <c r="F66" s="9">
        <f t="shared" ref="F66:H73" si="12">D66+E66</f>
        <v>12515.3</v>
      </c>
      <c r="G66" s="9">
        <f>G25+G26</f>
        <v>25590.473999999998</v>
      </c>
      <c r="H66" s="9">
        <f t="shared" si="12"/>
        <v>38105.773999999998</v>
      </c>
    </row>
    <row r="67" spans="1:8" x14ac:dyDescent="0.3">
      <c r="A67" s="4"/>
      <c r="B67" s="32" t="s">
        <v>12</v>
      </c>
      <c r="C67" s="34"/>
      <c r="D67" s="9">
        <f>D28+D29+D30+D31+D32+D33+D34+D35+D36</f>
        <v>357512.39999999991</v>
      </c>
      <c r="E67" s="9">
        <f>E28+E29+E30+E31+E32+E33+E34+E35+E36</f>
        <v>5911.29</v>
      </c>
      <c r="F67" s="9">
        <f t="shared" si="12"/>
        <v>363423.68999999989</v>
      </c>
      <c r="G67" s="9">
        <f>G28+G29+G30+G31+G32+G33+G34+G35+G36</f>
        <v>0</v>
      </c>
      <c r="H67" s="9">
        <f t="shared" si="12"/>
        <v>363423.68999999989</v>
      </c>
    </row>
    <row r="68" spans="1:8" x14ac:dyDescent="0.3">
      <c r="A68" s="4"/>
      <c r="B68" s="32" t="s">
        <v>24</v>
      </c>
      <c r="C68" s="34"/>
      <c r="D68" s="9">
        <f>D39+D40+D41+D42+D48+D49+D53+D54+D55</f>
        <v>742447.3</v>
      </c>
      <c r="E68" s="9">
        <f>E39+E40+E41+E42+E48+E49+E53+E54+E55</f>
        <v>0</v>
      </c>
      <c r="F68" s="9">
        <f t="shared" si="12"/>
        <v>742447.3</v>
      </c>
      <c r="G68" s="9">
        <f>G39+G40+G41+G42+G48+G49+G53+G54+G55</f>
        <v>0</v>
      </c>
      <c r="H68" s="9">
        <f t="shared" si="12"/>
        <v>742447.3</v>
      </c>
    </row>
    <row r="69" spans="1:8" x14ac:dyDescent="0.3">
      <c r="A69" s="4"/>
      <c r="B69" s="32" t="s">
        <v>43</v>
      </c>
      <c r="C69" s="34"/>
      <c r="D69" s="9">
        <f>D20+D21+D22+D23</f>
        <v>263995.8</v>
      </c>
      <c r="E69" s="9">
        <f>E20+E21+E22+E23</f>
        <v>-7515.2999999999993</v>
      </c>
      <c r="F69" s="9">
        <f t="shared" si="12"/>
        <v>256480.5</v>
      </c>
      <c r="G69" s="9">
        <f>G20+G21+G22+G23</f>
        <v>0</v>
      </c>
      <c r="H69" s="9">
        <f t="shared" si="12"/>
        <v>256480.5</v>
      </c>
    </row>
    <row r="70" spans="1:8" x14ac:dyDescent="0.3">
      <c r="A70" s="4"/>
      <c r="B70" s="33" t="s">
        <v>38</v>
      </c>
      <c r="C70" s="34"/>
      <c r="D70" s="9">
        <f>D60+D61</f>
        <v>105713.2</v>
      </c>
      <c r="E70" s="9">
        <f>E60+E61</f>
        <v>5000</v>
      </c>
      <c r="F70" s="9">
        <f t="shared" si="12"/>
        <v>110713.2</v>
      </c>
      <c r="G70" s="9">
        <f>G60+G61</f>
        <v>0</v>
      </c>
      <c r="H70" s="9">
        <f t="shared" si="12"/>
        <v>110713.2</v>
      </c>
    </row>
    <row r="71" spans="1:8" x14ac:dyDescent="0.3">
      <c r="A71" s="4"/>
      <c r="B71" s="26" t="s">
        <v>44</v>
      </c>
      <c r="C71" s="27"/>
      <c r="D71" s="9">
        <f>D46+D47</f>
        <v>10388</v>
      </c>
      <c r="E71" s="9">
        <f>E46+E47</f>
        <v>0</v>
      </c>
      <c r="F71" s="9">
        <f t="shared" si="12"/>
        <v>10388</v>
      </c>
      <c r="G71" s="9">
        <f>G46+G47</f>
        <v>0</v>
      </c>
      <c r="H71" s="9">
        <f t="shared" si="12"/>
        <v>10388</v>
      </c>
    </row>
    <row r="72" spans="1:8" x14ac:dyDescent="0.3">
      <c r="A72" s="14"/>
      <c r="B72" s="26" t="s">
        <v>119</v>
      </c>
      <c r="C72" s="27"/>
      <c r="D72" s="9">
        <f>D19</f>
        <v>200000</v>
      </c>
      <c r="E72" s="9">
        <f>E19</f>
        <v>0</v>
      </c>
      <c r="F72" s="9">
        <f t="shared" si="12"/>
        <v>200000</v>
      </c>
      <c r="G72" s="9">
        <f>G19</f>
        <v>0</v>
      </c>
      <c r="H72" s="9">
        <f t="shared" si="12"/>
        <v>200000</v>
      </c>
    </row>
    <row r="73" spans="1:8" x14ac:dyDescent="0.3">
      <c r="A73" s="14"/>
      <c r="B73" s="26" t="s">
        <v>62</v>
      </c>
      <c r="C73" s="27"/>
      <c r="D73" s="9">
        <f>D37</f>
        <v>0</v>
      </c>
      <c r="E73" s="9">
        <f>E37</f>
        <v>0</v>
      </c>
      <c r="F73" s="9">
        <f t="shared" si="12"/>
        <v>0</v>
      </c>
      <c r="G73" s="9">
        <f>G37</f>
        <v>415620.67700000003</v>
      </c>
      <c r="H73" s="9">
        <f t="shared" si="12"/>
        <v>415620.67700000003</v>
      </c>
    </row>
  </sheetData>
  <sheetProtection password="CF5C" sheet="1" objects="1" scenarios="1"/>
  <autoFilter ref="A17:J73">
    <filterColumn colId="9">
      <filters blank="1"/>
    </filterColumn>
  </autoFilter>
  <mergeCells count="22">
    <mergeCell ref="I16:I17"/>
    <mergeCell ref="F16:F17"/>
    <mergeCell ref="B66:C66"/>
    <mergeCell ref="B68:C68"/>
    <mergeCell ref="B69:C69"/>
    <mergeCell ref="B67:C67"/>
    <mergeCell ref="B62:C62"/>
    <mergeCell ref="A11:H13"/>
    <mergeCell ref="A16:A17"/>
    <mergeCell ref="B16:B17"/>
    <mergeCell ref="C16:C17"/>
    <mergeCell ref="D16:D17"/>
    <mergeCell ref="E16:E17"/>
    <mergeCell ref="G16:G17"/>
    <mergeCell ref="H16:H17"/>
    <mergeCell ref="B72:C72"/>
    <mergeCell ref="B73:C73"/>
    <mergeCell ref="B63:C63"/>
    <mergeCell ref="B64:C64"/>
    <mergeCell ref="B65:C65"/>
    <mergeCell ref="B70:C70"/>
    <mergeCell ref="B71:C71"/>
  </mergeCells>
  <pageMargins left="0.98425196850393704" right="0.39370078740157483" top="0.4" bottom="0.78740157480314965" header="0.4" footer="0.51181102362204722"/>
  <pageSetup paperSize="9" scale="74" fitToHeight="3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2014 год</vt:lpstr>
      <vt:lpstr>'2014 год'!Заголовки_для_печати</vt:lpstr>
      <vt:lpstr>'2014 год'!Область_печати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2014-02-26T05:50:50Z</cp:lastPrinted>
  <dcterms:created xsi:type="dcterms:W3CDTF">2013-10-12T06:09:22Z</dcterms:created>
  <dcterms:modified xsi:type="dcterms:W3CDTF">2014-02-26T05:50:57Z</dcterms:modified>
</cp:coreProperties>
</file>