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№1" sheetId="1" r:id="rId1"/>
  </sheets>
  <calcPr calcId="152511"/>
</workbook>
</file>

<file path=xl/calcChain.xml><?xml version="1.0" encoding="utf-8"?>
<calcChain xmlns="http://schemas.openxmlformats.org/spreadsheetml/2006/main">
  <c r="C50" i="1" l="1"/>
  <c r="C39" i="1" l="1"/>
  <c r="C52" i="1" l="1"/>
  <c r="C51" i="1"/>
  <c r="C45" i="1"/>
  <c r="C40" i="1"/>
  <c r="C37" i="1"/>
  <c r="C30" i="1"/>
  <c r="C25" i="1"/>
  <c r="C21" i="1"/>
  <c r="C19" i="1"/>
  <c r="C17" i="1"/>
  <c r="C48" i="1" l="1"/>
  <c r="C47" i="1" s="1"/>
  <c r="C16" i="1"/>
  <c r="C53" i="1" l="1"/>
</calcChain>
</file>

<file path=xl/sharedStrings.xml><?xml version="1.0" encoding="utf-8"?>
<sst xmlns="http://schemas.openxmlformats.org/spreadsheetml/2006/main" count="89" uniqueCount="87">
  <si>
    <t>ПРИЛОЖЕНИЕ 1</t>
  </si>
  <si>
    <t>к решению</t>
  </si>
  <si>
    <t>Пермской городской Думы</t>
  </si>
  <si>
    <t>от 20.12.2016 № 265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</si>
  <si>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</si>
  <si>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</si>
  <si>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 xml:space="preserve"> на 2017 год</t>
  </si>
  <si>
    <t>тыс. руб.</t>
  </si>
  <si>
    <t>Код бюджетной классификации Российской Федерации</t>
  </si>
  <si>
    <t>Наименование доходов</t>
  </si>
  <si>
    <t>2017 год</t>
  </si>
  <si>
    <t xml:space="preserve">1 00 00 00 0 00 0 000 000 </t>
  </si>
  <si>
    <t>НАЛОГОВЫЕ И НЕНАЛОГОВЫЕ ДОХОДЫ</t>
  </si>
  <si>
    <t xml:space="preserve">1 01 00 00 0 00 0 000 000 </t>
  </si>
  <si>
    <t>НАЛОГИ НА ПРИБЫЛЬ, ДОХОДЫ</t>
  </si>
  <si>
    <t xml:space="preserve">1 01 02 00 0 01 0 000 110 </t>
  </si>
  <si>
    <t>Налог на доходы физических лиц</t>
  </si>
  <si>
    <t xml:space="preserve">1 03 00 00 0 00 0 000 000 </t>
  </si>
  <si>
    <t>НАЛОГИ НА ТОВАРЫ (РАБОТЫ, УСЛУГИ), РЕАЛИЗУЕМЫЕ НА ТЕРРИТОРИИ РОССИЙСКОЙ ФЕДЕРАЦИИ</t>
  </si>
  <si>
    <t xml:space="preserve">1 03 02 00 0 01 0 000 110 </t>
  </si>
  <si>
    <t>Акцизы по подакцизным товарам (продукции), производимым на территории Российской Федерации</t>
  </si>
  <si>
    <t xml:space="preserve">1 05 00 00 0 00 0 000 000 </t>
  </si>
  <si>
    <t>НАЛОГИ НА СОВОКУПНЫЙ ДОХОД</t>
  </si>
  <si>
    <t xml:space="preserve">1 05 02 00 0 02 0 000 110 </t>
  </si>
  <si>
    <t>Единый налог на вмененный доход для отдельных видов деятельности</t>
  </si>
  <si>
    <t xml:space="preserve">1 05 03 00 0 01 0 000 110 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</si>
  <si>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</si>
  <si>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</si>
  <si>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</si>
  <si>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</si>
  <si>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</si>
  <si>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 xml:space="preserve">1 06 01 00 0 00 0 000 110 </t>
  </si>
  <si>
    <t>Налог на имущество физических лиц</t>
  </si>
  <si>
    <t xml:space="preserve">1 06 04 00 0 02 0 000 110 </t>
  </si>
  <si>
    <t>Транспортный налог</t>
  </si>
  <si>
    <t xml:space="preserve">1 06 06 00 0 00 0 000 110 </t>
  </si>
  <si>
    <t>Земельный налог</t>
  </si>
  <si>
    <t xml:space="preserve">1 08 00 00 0 00 0 000 000 </t>
  </si>
  <si>
    <t>ГОСУДАРСТВЕННАЯ ПОШЛИНА</t>
  </si>
  <si>
    <t xml:space="preserve">1 11 00 00 0 00 0 000 000 </t>
  </si>
  <si>
    <t>ДОХОДЫ ОТ ИСПОЛЬЗОВАНИЯ ИМУЩЕСТВА, НАХОДЯЩЕГОСЯ В ГОСУДАРСТВЕННОЙ И МУНИЦИПАЛЬНОЙ СОБСТВЕННОСТИ</t>
  </si>
  <si>
    <t xml:space="preserve">1 11 01 00 0 00 0 000 120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</si>
  <si>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</si>
  <si>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1 11 05 00 0 00 0 000 120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</si>
  <si>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</si>
  <si>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1 11 05 30 0 00 0 000 120 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</si>
  <si>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</si>
  <si>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1 11 07 00 0 00 0 000 120 </t>
  </si>
  <si>
    <t>Платежи от государственных и муниципальных унитарных предприятий</t>
  </si>
  <si>
    <t xml:space="preserve">1 11 09 00 0 00 0 000 120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</si>
  <si>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</si>
  <si>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1 12 00 00 0 00 0 000 000 </t>
  </si>
  <si>
    <t>ПЛАТЕЖИ ПРИ ПОЛЬЗОВАНИИ ПРИРОДНЫМИ РЕСУРСАМИ</t>
  </si>
  <si>
    <t xml:space="preserve">1 13 00 00 0 00 0 000 000 </t>
  </si>
  <si>
    <t>ДОХОДЫ ОТ ОКАЗАНИЯ ПЛАТНЫХ УСЛУГ (РАБОТ) И КОМПЕНСАЦИИ ЗАТРАТ ГОСУДАРСТВА</t>
  </si>
  <si>
    <t xml:space="preserve">1 13 01 00 0 00 0 000 130 </t>
  </si>
  <si>
    <t>Доходы от оказания платных услуг (работ)</t>
  </si>
  <si>
    <t xml:space="preserve">1 13 02 00 0 00 0 000 130 </t>
  </si>
  <si>
    <t>Доходы от компенсации затрат государства</t>
  </si>
  <si>
    <t xml:space="preserve">1 14 00 00 0 00 0 000 000 </t>
  </si>
  <si>
    <t>ДОХОДЫ ОТ ПРОДАЖИ МАТЕРИАЛЬНЫХ И НЕМАТЕРИАЛЬНЫХ АКТИВОВ</t>
  </si>
  <si>
    <t xml:space="preserve">1 14 02 00 0 00 0 000 000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</si>
  <si>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</si>
  <si>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1 14 06 00 0 00 0 000 430 </t>
  </si>
  <si>
    <t>Доходы от продажи земельных участков, находящихся в государственной и муниципальной собственности</t>
  </si>
  <si>
    <t xml:space="preserve">1 14 06 30 0 00 0 000 430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</si>
  <si>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</si>
  <si>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1 16 00 00 0 00 0 000 000 </t>
  </si>
  <si>
    <t>ШТРАФЫ, САНКЦИИ, ВОЗМЕЩЕНИЕ УЩЕРБА</t>
  </si>
  <si>
    <t xml:space="preserve">1 17 00 00 0 00 0 000 000 </t>
  </si>
  <si>
    <t>ПРОЧИЕ НЕНАЛОГОВЫЕ ДОХОДЫ</t>
  </si>
  <si>
    <t xml:space="preserve">1 17 05 00 0 00 0 000 180 </t>
  </si>
  <si>
    <t>Прочие неналоговые доходы</t>
  </si>
  <si>
    <t xml:space="preserve">2 00 00 00 0 00 0 000 000 </t>
  </si>
  <si>
    <t>БЕЗВОЗМЕЗДНЫЕ ПОСТУПЛЕНИЯ</t>
  </si>
  <si>
    <t xml:space="preserve">2 02 00 00 0 00 0 000 000 </t>
  </si>
  <si>
    <t>БЕЗВОЗМЕЗДНЫЕ ПОСТУПЛЕНИЯ ОТ ДРУГИХ БЮДЖЕТОВ БЮДЖЕТНОЙ СИСТЕМЫ РОССИЙСКОЙ ФЕДЕРАЦИИ</t>
  </si>
  <si>
    <t xml:space="preserve">2 02 10 00 0 00 0 000 151 </t>
  </si>
  <si>
    <t>Дотации бюджетам бюджетной системы Российской Федерации</t>
  </si>
  <si>
    <t xml:space="preserve">2 02 20 00 0 00 0 000 151 </t>
  </si>
  <si>
    <t>Субсидии бюджетам бюджетной системы Российской Федерации (межбюджетные субсидии)</t>
  </si>
  <si>
    <t xml:space="preserve">2 02 30 00 0 00 0 000 151 </t>
  </si>
  <si>
    <t>Субвенции бюджетам бюджетной системы Российской Федерации</t>
  </si>
  <si>
    <t xml:space="preserve">2 02 40 00 0 00 0 000 151 </t>
  </si>
  <si>
    <t>Иные межбюджетные трансферты</t>
  </si>
  <si>
    <t>Всего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</si>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</sst>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8" x14ac:knownFonts="1">
    <font>
      <sz val="11"/>
      <color theme="1"/>
      <name val="Calibri"/>
      <family val="2"/>
      <scheme val="minor"/>
    </font>
    <font>
      <sz val="14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/>
    </xf>
    <xf numFmtId="164" fontId="2" fillId="0" borderId="0" xfId="1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/>
    </xf>
    <xf numFmtId="165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justify" vertical="top" wrapText="1"/>
    </xf>
    <xf numFmtId="164" fontId="6" fillId="0" borderId="1" xfId="0" applyNumberFormat="1" applyFont="1" applyFill="1" applyBorder="1" applyAlignment="1">
      <alignment horizontal="right" shrinkToFi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164" fontId="5" fillId="0" borderId="1" xfId="0" applyNumberFormat="1" applyFont="1" applyFill="1" applyBorder="1" applyAlignment="1">
      <alignment horizontal="right" shrinkToFit="1"/>
    </xf>
    <xf numFmtId="165" fontId="5" fillId="0" borderId="1" xfId="0" applyNumberFormat="1" applyFont="1" applyFill="1" applyBorder="1" applyAlignment="1">
      <alignment horizontal="justify" vertical="top" wrapText="1"/>
    </xf>
    <xf numFmtId="164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 vertical="top"/>
    </xf>
    <xf numFmtId="0" fontId="0" fillId="0" borderId="0" xfId="0" applyFill="1"/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zoomScale="90" zoomScaleNormal="90" workbookViewId="0">
      <selection activeCell="C4" sqref="C4"/>
    </sheetView>
  </sheetViews>
  <sheetFormatPr defaultColWidth="9.1796875" defaultRowHeight="17.5" x14ac:dyDescent="0.35"/>
  <cols>
    <col min="1" max="1" width="31.54296875" style="1" customWidth="1"/>
    <col min="2" max="2" width="96.7265625" style="1" customWidth="1"/>
    <col min="3" max="3" width="26.453125" style="1" customWidth="1"/>
    <col min="4" max="16384" width="9.1796875" style="19"/>
  </cols>
  <sheetData>
    <row r="1" spans="1:3" ht="18" x14ac:dyDescent="0.35">
      <c r="C1" s="2" t="s">
        <v>86</v>
      </c>
    </row>
    <row r="2" spans="1:3" ht="18" x14ac:dyDescent="0.35">
      <c r="C2" s="2" t="s">
        <v>1</v>
      </c>
    </row>
    <row r="3" spans="1:3" ht="18" x14ac:dyDescent="0.35">
      <c r="C3" s="2" t="s">
        <v>2</v>
      </c>
    </row>
    <row r="4" spans="1:3" ht="18" x14ac:dyDescent="0.35">
      <c r="C4" s="2"/>
    </row>
    <row r="5" spans="1:3" ht="18" x14ac:dyDescent="0.4">
      <c r="B5" s="3"/>
      <c r="C5" s="4"/>
    </row>
    <row r="6" spans="1:3" ht="18" x14ac:dyDescent="0.4">
      <c r="B6" s="3"/>
      <c r="C6" s="17" t="s">
        <v>0</v>
      </c>
    </row>
    <row r="7" spans="1:3" ht="18" x14ac:dyDescent="0.4">
      <c r="B7" s="3"/>
      <c r="C7" s="17" t="s">
        <v>1</v>
      </c>
    </row>
    <row r="8" spans="1:3" ht="18" x14ac:dyDescent="0.4">
      <c r="B8" s="5"/>
      <c r="C8" s="6" t="s">
        <v>2</v>
      </c>
    </row>
    <row r="9" spans="1:3" ht="18" x14ac:dyDescent="0.4">
      <c r="B9" s="5"/>
      <c r="C9" s="18" t="s">
        <v>3</v>
      </c>
    </row>
    <row r="11" spans="1:3" ht="18.75" customHeight="1" x14ac:dyDescent="0.35">
      <c r="A11" s="20" t="s">
        <v>4</v>
      </c>
      <c r="B11" s="20"/>
      <c r="C11" s="20"/>
    </row>
    <row r="12" spans="1:3" ht="18.75" customHeight="1" x14ac:dyDescent="0.35">
      <c r="A12" s="20" t="s">
        <v>5</v>
      </c>
      <c r="B12" s="20"/>
      <c r="C12" s="20"/>
    </row>
    <row r="13" spans="1:3" ht="18.75" customHeight="1" x14ac:dyDescent="0.35">
      <c r="A13" s="20" t="s">
        <v>6</v>
      </c>
      <c r="B13" s="20"/>
      <c r="C13" s="20"/>
    </row>
    <row r="14" spans="1:3" ht="18" x14ac:dyDescent="0.4">
      <c r="C14" s="7" t="s">
        <v>7</v>
      </c>
    </row>
    <row r="15" spans="1:3" ht="54" x14ac:dyDescent="0.35">
      <c r="A15" s="8" t="s">
        <v>8</v>
      </c>
      <c r="B15" s="8" t="s">
        <v>9</v>
      </c>
      <c r="C15" s="9" t="s">
        <v>10</v>
      </c>
    </row>
    <row r="16" spans="1:3" ht="18" x14ac:dyDescent="0.4">
      <c r="A16" s="10" t="s">
        <v>11</v>
      </c>
      <c r="B16" s="11" t="s">
        <v>12</v>
      </c>
      <c r="C16" s="12">
        <f>C17+C19+C21+C25+C29+C30+C36+C37+C44+C45+C40</f>
        <v>14502826.6</v>
      </c>
    </row>
    <row r="17" spans="1:3" ht="18" x14ac:dyDescent="0.4">
      <c r="A17" s="10" t="s">
        <v>13</v>
      </c>
      <c r="B17" s="11" t="s">
        <v>14</v>
      </c>
      <c r="C17" s="12">
        <f>C18</f>
        <v>7472582.0999999996</v>
      </c>
    </row>
    <row r="18" spans="1:3" ht="18" x14ac:dyDescent="0.4">
      <c r="A18" s="13" t="s">
        <v>15</v>
      </c>
      <c r="B18" s="14" t="s">
        <v>16</v>
      </c>
      <c r="C18" s="15">
        <v>7472582.0999999996</v>
      </c>
    </row>
    <row r="19" spans="1:3" ht="36" x14ac:dyDescent="0.4">
      <c r="A19" s="10" t="s">
        <v>17</v>
      </c>
      <c r="B19" s="11" t="s">
        <v>18</v>
      </c>
      <c r="C19" s="12">
        <f>C20</f>
        <v>48861.2</v>
      </c>
    </row>
    <row r="20" spans="1:3" ht="36" x14ac:dyDescent="0.4">
      <c r="A20" s="13" t="s">
        <v>19</v>
      </c>
      <c r="B20" s="14" t="s">
        <v>20</v>
      </c>
      <c r="C20" s="15">
        <v>48861.2</v>
      </c>
    </row>
    <row r="21" spans="1:3" ht="18" x14ac:dyDescent="0.4">
      <c r="A21" s="10" t="s">
        <v>21</v>
      </c>
      <c r="B21" s="11" t="s">
        <v>22</v>
      </c>
      <c r="C21" s="12">
        <f>SUM(C22:C24)</f>
        <v>614182.1</v>
      </c>
    </row>
    <row r="22" spans="1:3" ht="18" x14ac:dyDescent="0.4">
      <c r="A22" s="13" t="s">
        <v>23</v>
      </c>
      <c r="B22" s="14" t="s">
        <v>24</v>
      </c>
      <c r="C22" s="15">
        <v>587942.69999999995</v>
      </c>
    </row>
    <row r="23" spans="1:3" ht="18" x14ac:dyDescent="0.4">
      <c r="A23" s="13" t="s">
        <v>25</v>
      </c>
      <c r="B23" s="14" t="s">
        <v>26</v>
      </c>
      <c r="C23" s="15">
        <v>2357.6</v>
      </c>
    </row>
    <row r="24" spans="1:3" ht="25.5" customHeight="1" x14ac:dyDescent="0.4">
      <c r="A24" s="13" t="s">
        <v>27</v>
      </c>
      <c r="B24" s="14" t="s">
        <v>28</v>
      </c>
      <c r="C24" s="15">
        <v>23881.8</v>
      </c>
    </row>
    <row r="25" spans="1:3" ht="18" x14ac:dyDescent="0.4">
      <c r="A25" s="10" t="s">
        <v>29</v>
      </c>
      <c r="B25" s="11" t="s">
        <v>30</v>
      </c>
      <c r="C25" s="12">
        <f>C26+C27+C28</f>
        <v>4322004.8</v>
      </c>
    </row>
    <row r="26" spans="1:3" ht="18" x14ac:dyDescent="0.4">
      <c r="A26" s="13" t="s">
        <v>31</v>
      </c>
      <c r="B26" s="14" t="s">
        <v>32</v>
      </c>
      <c r="C26" s="15">
        <v>338916.1</v>
      </c>
    </row>
    <row r="27" spans="1:3" ht="18" x14ac:dyDescent="0.4">
      <c r="A27" s="13" t="s">
        <v>33</v>
      </c>
      <c r="B27" s="14" t="s">
        <v>34</v>
      </c>
      <c r="C27" s="15">
        <v>1248459.2</v>
      </c>
    </row>
    <row r="28" spans="1:3" ht="18" x14ac:dyDescent="0.4">
      <c r="A28" s="13" t="s">
        <v>35</v>
      </c>
      <c r="B28" s="14" t="s">
        <v>36</v>
      </c>
      <c r="C28" s="15">
        <v>2734629.5</v>
      </c>
    </row>
    <row r="29" spans="1:3" ht="18" x14ac:dyDescent="0.4">
      <c r="A29" s="10" t="s">
        <v>37</v>
      </c>
      <c r="B29" s="11" t="s">
        <v>38</v>
      </c>
      <c r="C29" s="12">
        <v>207466</v>
      </c>
    </row>
    <row r="30" spans="1:3" ht="36" x14ac:dyDescent="0.4">
      <c r="A30" s="10" t="s">
        <v>39</v>
      </c>
      <c r="B30" s="11" t="s">
        <v>40</v>
      </c>
      <c r="C30" s="12">
        <f>C31+C32+C33+C34+C35</f>
        <v>917892.20000000007</v>
      </c>
    </row>
    <row r="31" spans="1:3" ht="72" x14ac:dyDescent="0.4">
      <c r="A31" s="13" t="s">
        <v>41</v>
      </c>
      <c r="B31" s="14" t="s">
        <v>42</v>
      </c>
      <c r="C31" s="15">
        <v>890.8</v>
      </c>
    </row>
    <row r="32" spans="1:3" ht="81" customHeight="1" x14ac:dyDescent="0.4">
      <c r="A32" s="13" t="s">
        <v>43</v>
      </c>
      <c r="B32" s="16" t="s">
        <v>44</v>
      </c>
      <c r="C32" s="15">
        <v>793203.4</v>
      </c>
    </row>
    <row r="33" spans="1:3" ht="42.75" customHeight="1" x14ac:dyDescent="0.4">
      <c r="A33" s="13" t="s">
        <v>45</v>
      </c>
      <c r="B33" s="16" t="s">
        <v>46</v>
      </c>
      <c r="C33" s="15">
        <v>1462.4</v>
      </c>
    </row>
    <row r="34" spans="1:3" ht="18" x14ac:dyDescent="0.4">
      <c r="A34" s="13" t="s">
        <v>47</v>
      </c>
      <c r="B34" s="14" t="s">
        <v>48</v>
      </c>
      <c r="C34" s="15">
        <v>20678.7</v>
      </c>
    </row>
    <row r="35" spans="1:3" ht="80.25" customHeight="1" x14ac:dyDescent="0.4">
      <c r="A35" s="13" t="s">
        <v>49</v>
      </c>
      <c r="B35" s="16" t="s">
        <v>50</v>
      </c>
      <c r="C35" s="15">
        <v>101656.9</v>
      </c>
    </row>
    <row r="36" spans="1:3" ht="18" x14ac:dyDescent="0.4">
      <c r="A36" s="10" t="s">
        <v>51</v>
      </c>
      <c r="B36" s="11" t="s">
        <v>52</v>
      </c>
      <c r="C36" s="12">
        <v>8204.6</v>
      </c>
    </row>
    <row r="37" spans="1:3" ht="36" x14ac:dyDescent="0.4">
      <c r="A37" s="10" t="s">
        <v>53</v>
      </c>
      <c r="B37" s="11" t="s">
        <v>54</v>
      </c>
      <c r="C37" s="12">
        <f>C38+C39</f>
        <v>182140.80000000002</v>
      </c>
    </row>
    <row r="38" spans="1:3" ht="18" x14ac:dyDescent="0.4">
      <c r="A38" s="13" t="s">
        <v>55</v>
      </c>
      <c r="B38" s="14" t="s">
        <v>56</v>
      </c>
      <c r="C38" s="15">
        <v>2533.6999999999998</v>
      </c>
    </row>
    <row r="39" spans="1:3" ht="18" x14ac:dyDescent="0.4">
      <c r="A39" s="13" t="s">
        <v>57</v>
      </c>
      <c r="B39" s="14" t="s">
        <v>58</v>
      </c>
      <c r="C39" s="15">
        <f>358252.2-178645.1</f>
        <v>179607.1</v>
      </c>
    </row>
    <row r="40" spans="1:3" ht="22.5" customHeight="1" x14ac:dyDescent="0.4">
      <c r="A40" s="10" t="s">
        <v>59</v>
      </c>
      <c r="B40" s="11" t="s">
        <v>60</v>
      </c>
      <c r="C40" s="12">
        <f>C41+C42+C43</f>
        <v>433798.9</v>
      </c>
    </row>
    <row r="41" spans="1:3" ht="78" customHeight="1" x14ac:dyDescent="0.4">
      <c r="A41" s="13" t="s">
        <v>61</v>
      </c>
      <c r="B41" s="16" t="s">
        <v>62</v>
      </c>
      <c r="C41" s="15">
        <v>160483.6</v>
      </c>
    </row>
    <row r="42" spans="1:3" ht="36" x14ac:dyDescent="0.4">
      <c r="A42" s="13" t="s">
        <v>63</v>
      </c>
      <c r="B42" s="14" t="s">
        <v>64</v>
      </c>
      <c r="C42" s="15">
        <v>222068.1</v>
      </c>
    </row>
    <row r="43" spans="1:3" ht="72" x14ac:dyDescent="0.4">
      <c r="A43" s="13" t="s">
        <v>65</v>
      </c>
      <c r="B43" s="14" t="s">
        <v>66</v>
      </c>
      <c r="C43" s="15">
        <v>51247.199999999997</v>
      </c>
    </row>
    <row r="44" spans="1:3" ht="18" x14ac:dyDescent="0.4">
      <c r="A44" s="10" t="s">
        <v>67</v>
      </c>
      <c r="B44" s="11" t="s">
        <v>68</v>
      </c>
      <c r="C44" s="12">
        <v>235073.1</v>
      </c>
    </row>
    <row r="45" spans="1:3" ht="18" x14ac:dyDescent="0.4">
      <c r="A45" s="10" t="s">
        <v>69</v>
      </c>
      <c r="B45" s="11" t="s">
        <v>70</v>
      </c>
      <c r="C45" s="12">
        <f>C46</f>
        <v>60620.800000000003</v>
      </c>
    </row>
    <row r="46" spans="1:3" ht="18" x14ac:dyDescent="0.4">
      <c r="A46" s="13" t="s">
        <v>71</v>
      </c>
      <c r="B46" s="14" t="s">
        <v>72</v>
      </c>
      <c r="C46" s="15">
        <v>60620.800000000003</v>
      </c>
    </row>
    <row r="47" spans="1:3" ht="18" x14ac:dyDescent="0.4">
      <c r="A47" s="10" t="s">
        <v>73</v>
      </c>
      <c r="B47" s="11" t="s">
        <v>74</v>
      </c>
      <c r="C47" s="12">
        <f>C48</f>
        <v>9485746.8820000011</v>
      </c>
    </row>
    <row r="48" spans="1:3" ht="36" x14ac:dyDescent="0.4">
      <c r="A48" s="10" t="s">
        <v>75</v>
      </c>
      <c r="B48" s="11" t="s">
        <v>76</v>
      </c>
      <c r="C48" s="12">
        <f>C49+C50+C51+C52</f>
        <v>9485746.8820000011</v>
      </c>
    </row>
    <row r="49" spans="1:3" ht="18" x14ac:dyDescent="0.4">
      <c r="A49" s="13" t="s">
        <v>77</v>
      </c>
      <c r="B49" s="14" t="s">
        <v>78</v>
      </c>
      <c r="C49" s="15">
        <v>290842.40000000002</v>
      </c>
    </row>
    <row r="50" spans="1:3" ht="36" x14ac:dyDescent="0.4">
      <c r="A50" s="13" t="s">
        <v>79</v>
      </c>
      <c r="B50" s="14" t="s">
        <v>80</v>
      </c>
      <c r="C50" s="15">
        <f>586083.5+19877+322509.2+94424.1-16989.927+24009.109-328243.4</f>
        <v>701669.58199999994</v>
      </c>
    </row>
    <row r="51" spans="1:3" ht="18" x14ac:dyDescent="0.4">
      <c r="A51" s="13" t="s">
        <v>81</v>
      </c>
      <c r="B51" s="14" t="s">
        <v>82</v>
      </c>
      <c r="C51" s="15">
        <f>7551838.1+261947.5</f>
        <v>7813785.5999999996</v>
      </c>
    </row>
    <row r="52" spans="1:3" ht="18" x14ac:dyDescent="0.4">
      <c r="A52" s="13" t="s">
        <v>83</v>
      </c>
      <c r="B52" s="14" t="s">
        <v>84</v>
      </c>
      <c r="C52" s="15">
        <f>179449.3+500000</f>
        <v>679449.3</v>
      </c>
    </row>
    <row r="53" spans="1:3" ht="18" x14ac:dyDescent="0.4">
      <c r="A53" s="21" t="s">
        <v>85</v>
      </c>
      <c r="B53" s="21"/>
      <c r="C53" s="12">
        <f>C16+C47</f>
        <v>23988573.482000001</v>
      </c>
    </row>
  </sheetData>
  <mergeCells count="4">
    <mergeCell ref="A11:C11"/>
    <mergeCell ref="A12:C12"/>
    <mergeCell ref="A13:C13"/>
    <mergeCell ref="A53:B53"/>
  </mergeCells>
  <pageMargins left="0.70866141732283472" right="0.31496062992125984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2017-09-05T11:04:28Z</dcterms:modified>
</cp:coreProperties>
</file>