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Проект бюджета 2018-2020\1. Проект решения ПГД\"/>
    </mc:Choice>
  </mc:AlternateContent>
  <bookViews>
    <workbookView xWindow="0" yWindow="0" windowWidth="28800" windowHeight="11835"/>
  </bookViews>
  <sheets>
    <sheet name="2019-2020" sheetId="1" r:id="rId1"/>
  </sheets>
  <definedNames>
    <definedName name="_xlnm._FilterDatabase" localSheetId="0" hidden="1">'2019-2020'!$A$10:$G$136</definedName>
    <definedName name="_xlnm.Print_Titles" localSheetId="0">'2019-2020'!$9:$10</definedName>
    <definedName name="_xlnm.Print_Area" localSheetId="0">'2019-2020'!$A:$E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1" l="1"/>
  <c r="D122" i="1"/>
  <c r="E133" i="1"/>
  <c r="D133" i="1"/>
  <c r="D102" i="1"/>
  <c r="E102" i="1"/>
  <c r="E13" i="1" l="1"/>
  <c r="D13" i="1"/>
  <c r="E134" i="1" l="1"/>
  <c r="D134" i="1"/>
  <c r="E110" i="1"/>
  <c r="D110" i="1"/>
  <c r="D131" i="1" l="1"/>
  <c r="D130" i="1"/>
  <c r="D128" i="1"/>
  <c r="E130" i="1"/>
  <c r="E136" i="1"/>
  <c r="E14" i="1" l="1"/>
  <c r="D14" i="1"/>
  <c r="E34" i="1"/>
  <c r="D34" i="1"/>
  <c r="E29" i="1"/>
  <c r="D29" i="1"/>
  <c r="E25" i="1"/>
  <c r="D25" i="1"/>
  <c r="E19" i="1"/>
  <c r="D19" i="1"/>
  <c r="E15" i="1"/>
  <c r="D15" i="1"/>
  <c r="E60" i="1"/>
  <c r="E58" i="1" s="1"/>
  <c r="D60" i="1"/>
  <c r="D58" i="1" s="1"/>
  <c r="E71" i="1"/>
  <c r="D71" i="1"/>
  <c r="E131" i="1"/>
  <c r="E105" i="1"/>
  <c r="D105" i="1"/>
  <c r="D136" i="1"/>
  <c r="E72" i="1"/>
  <c r="E124" i="1" s="1"/>
  <c r="D72" i="1"/>
  <c r="D124" i="1" s="1"/>
  <c r="E97" i="1"/>
  <c r="D97" i="1"/>
  <c r="E93" i="1"/>
  <c r="D93" i="1"/>
  <c r="E89" i="1"/>
  <c r="D89" i="1"/>
  <c r="E85" i="1"/>
  <c r="D85" i="1"/>
  <c r="E11" i="1" l="1"/>
  <c r="E135" i="1"/>
  <c r="D135" i="1"/>
  <c r="E69" i="1"/>
  <c r="D69" i="1"/>
  <c r="E81" i="1" l="1"/>
  <c r="D81" i="1"/>
  <c r="E77" i="1"/>
  <c r="D77" i="1"/>
  <c r="E73" i="1"/>
  <c r="D73" i="1"/>
  <c r="D129" i="1" l="1"/>
  <c r="E129" i="1"/>
  <c r="D45" i="1"/>
  <c r="D126" i="1" s="1"/>
  <c r="D44" i="1"/>
  <c r="D125" i="1" s="1"/>
  <c r="E43" i="1"/>
  <c r="D43" i="1"/>
  <c r="D41" i="1" l="1"/>
  <c r="E44" i="1"/>
  <c r="E125" i="1" s="1"/>
  <c r="E55" i="1"/>
  <c r="D55" i="1"/>
  <c r="E45" i="1"/>
  <c r="E126" i="1" s="1"/>
  <c r="E52" i="1"/>
  <c r="D52" i="1"/>
  <c r="D132" i="1" l="1"/>
  <c r="E41" i="1"/>
  <c r="E132" i="1"/>
  <c r="E128" i="1"/>
  <c r="D11" i="1" l="1"/>
  <c r="E120" i="1" l="1"/>
  <c r="D120" i="1"/>
</calcChain>
</file>

<file path=xl/sharedStrings.xml><?xml version="1.0" encoding="utf-8"?>
<sst xmlns="http://schemas.openxmlformats.org/spreadsheetml/2006/main" count="294" uniqueCount="188">
  <si>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</si>
  <si>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</si>
  <si>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</si>
  <si>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</si>
  <si>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</si>
  <si>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</si>
  <si>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</si>
  <si>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</si>
  <si>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</si>
  <si>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</si>
  <si>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</si>
  <si>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</si>
  <si>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</si>
  <si>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</si>
  <si>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</si>
  <si>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</si>
  <si>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</si>
  <si>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</si>
  <si>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</si>
  <si>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</si>
  <si>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</si>
  <si>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</si>
  <si>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</si>
  <si>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</si>
  <si>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</si>
  <si>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</si>
  <si>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</si>
  <si>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</si>
  <si>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</si>
  <si>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</si>
  <si>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</si>
  <si>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</si>
  <si>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</si>
  <si>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</si>
  <si>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</si>
  <si>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</si>
  <si>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</si>
  <si>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</si>
  <si>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</si>
  <si>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</si>
  <si>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</si>
  <si>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</si>
  <si>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</si>
  <si>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</si>
  <si>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</si>
  <si>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</si>
  <si>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</si>
  <si>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</si>
  <si>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>102012Т040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</si>
  <si>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</si>
  <si>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</si>
  <si>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</si>
  <si>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</si>
  <si>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</si>
  <si>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</si>
  <si>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</si>
  <si>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</si>
  <si>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</si>
  <si>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</si>
  <si>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</si>
  <si>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</si>
  <si>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</si>
  <si>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</si>
  <si>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</si>
  <si>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</si>
  <si>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</si>
  <si>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</si>
  <si>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</si>
  <si>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</si>
  <si>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</si>
  <si>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</si>
  <si>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</si>
  <si>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</si>
  <si>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</si>
  <si>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</si>
  <si>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</si>
  <si>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</si>
  <si>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</si>
  <si>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</si>
  <si>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</si>
  <si>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</si>
  <si>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</si>
  <si>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</si>
  <si>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</si>
  <si>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</si>
  <si>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</si>
  <si>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</si>
  <si>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софинансирование?</t>
  </si>
  <si>
    <t>2410141600, 24101SР044</t>
  </si>
  <si>
    <t xml:space="preserve">Строительство здания для размещения дошкольного образовательного учреждения по ул. Переселенческой/Спортивной
</t>
  </si>
  <si>
    <t>2410141610, 24101SР046</t>
  </si>
  <si>
    <t>2410141640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</si>
  <si>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</si>
  <si>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</si>
  <si>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 xml:space="preserve">Реконструкция здания МАУ ДО «ДЮЦ им. В. Соломина» г. Перми
</t>
  </si>
  <si>
    <t>2420141390, 24201SР047</t>
  </si>
  <si>
    <t>Реконструкция здания МАОУ «СОШ № 93» г. Перми (пристройка нового корпуса)</t>
  </si>
  <si>
    <t>2420141590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</si>
  <si>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</si>
  <si>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</si>
  <si>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</si>
  <si>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</si>
  <si>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</si>
  <si>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</si>
  <si>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</si>
  <si>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</si>
  <si>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</si>
  <si>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</si>
  <si>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</si>
  <si>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</si>
  <si>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</si>
  <si>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</si>
  <si>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</si>
  <si>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Строительство пожарного водоема в микрорайоне Кировский по ул. Мореходной, 33 Кировского района города Перми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</si>
  <si>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</si>
  <si>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</si>
  <si>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</si>
  <si>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</si>
  <si>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</si>
  <si>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</si>
  <si>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</si>
  <si>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</si>
  <si>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</si>
  <si>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</si>
  <si>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</si>
  <si>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</si>
  <si>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</si>
  <si>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</si>
  <si>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</si>
  <si>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</si>
  <si>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</si>
  <si>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</si>
  <si>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</si>
  <si>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</si>
  <si>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</si>
  <si>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</si>
  <si>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</si>
  <si>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</si>
  <si>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</si>
  <si>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</si>
  <si>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</si>
  <si>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</si>
  <si>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</si>
  <si>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</si>
  <si>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</si>
  <si>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</si>
  <si>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</si>
  <si>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</si>
  <si>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</si>
  <si>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</si>
  <si>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</si>
  <si>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</si>
  <si>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</si>
  <si>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</si>
  <si>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</si>
  <si>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</si>
  <si>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</si>
  <si>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</si>
  <si>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</si>
  <si>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</si>
  <si>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</si>
  <si>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</si>
  <si>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</si>
  <si>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</si>
  <si>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</si>
  <si>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</si>
  <si>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</si>
  <si>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</si>
  <si>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</si>
  <si>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</si>
  <si>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</si>
  <si>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</si>
  <si>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</si>
  <si>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</si>
  <si>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</si>
  <si>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</si>
  <si>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242012Р040</t>
  </si>
  <si>
    <t>24201SР048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</si>
  <si>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</si>
  <si>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</si>
  <si>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</si>
  <si>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</si>
  <si>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 xml:space="preserve">Строительство здания для размещения дошкольного образовательного учреждения по ул. Плеханова, 63а
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</si>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</sst>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5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/>
    <xf numFmtId="165" fontId="1" fillId="2" borderId="5" xfId="0" applyNumberFormat="1" applyFont="1" applyFill="1" applyBorder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36"/>
  <sheetViews>
    <sheetView tabSelected="1" zoomScale="70" zoomScaleNormal="70" workbookViewId="0">
      <selection activeCell="B9" sqref="B9:B10"/>
    </sheetView>
  </sheetViews>
  <sheetFormatPr defaultColWidth="9.140625" defaultRowHeight="18.75" x14ac:dyDescent="0.3"/>
  <cols>
    <col min="1" max="1" width="5.5703125" style="4" customWidth="1"/>
    <col min="2" max="2" width="82.7109375" style="4" customWidth="1"/>
    <col min="3" max="3" width="21.28515625" style="4" customWidth="1"/>
    <col min="4" max="5" width="17.5703125" style="4" customWidth="1"/>
    <col min="6" max="6" width="24" style="1" hidden="1" customWidth="1"/>
    <col min="7" max="7" width="19.85546875" style="1" hidden="1" customWidth="1"/>
    <col min="8" max="9" width="9.140625" style="4" customWidth="1"/>
    <col min="10" max="16384" width="9.140625" style="4"/>
  </cols>
  <sheetData>
    <row r="1" spans="1:7" x14ac:dyDescent="0.3">
      <c r="E1" s="8" t="s">
        <v>187</v>
      </c>
      <c r="F1" s="4"/>
      <c r="G1" s="4"/>
    </row>
    <row r="2" spans="1:7" x14ac:dyDescent="0.3">
      <c r="E2" s="8" t="s">
        <v>23</v>
      </c>
      <c r="F2" s="4"/>
      <c r="G2" s="4"/>
    </row>
    <row r="3" spans="1:7" x14ac:dyDescent="0.3">
      <c r="E3" s="8" t="s">
        <v>24</v>
      </c>
      <c r="F3" s="4"/>
      <c r="G3" s="4"/>
    </row>
    <row r="4" spans="1:7" x14ac:dyDescent="0.3">
      <c r="F4" s="4"/>
      <c r="G4" s="4"/>
    </row>
    <row r="5" spans="1:7" ht="15.75" customHeight="1" x14ac:dyDescent="0.3">
      <c r="A5" s="39" t="s">
        <v>27</v>
      </c>
      <c r="B5" s="39"/>
      <c r="C5" s="39"/>
      <c r="D5" s="39"/>
      <c r="E5" s="39"/>
      <c r="F5" s="4"/>
      <c r="G5" s="4"/>
    </row>
    <row r="6" spans="1:7" ht="19.5" customHeight="1" x14ac:dyDescent="0.3">
      <c r="A6" s="39"/>
      <c r="B6" s="39"/>
      <c r="C6" s="39"/>
      <c r="D6" s="39"/>
      <c r="E6" s="39"/>
      <c r="F6" s="4"/>
      <c r="G6" s="4"/>
    </row>
    <row r="7" spans="1:7" x14ac:dyDescent="0.3">
      <c r="A7" s="39"/>
      <c r="B7" s="39"/>
      <c r="C7" s="39"/>
      <c r="D7" s="39"/>
      <c r="E7" s="39"/>
      <c r="F7" s="4"/>
      <c r="G7" s="4"/>
    </row>
    <row r="8" spans="1:7" x14ac:dyDescent="0.3">
      <c r="A8" s="9"/>
      <c r="B8" s="10"/>
      <c r="C8" s="10"/>
      <c r="E8" s="8" t="s">
        <v>22</v>
      </c>
      <c r="F8" s="4"/>
      <c r="G8" s="4"/>
    </row>
    <row r="9" spans="1:7" ht="18.75" customHeight="1" x14ac:dyDescent="0.3">
      <c r="A9" s="47" t="s">
        <v>0</v>
      </c>
      <c r="B9" s="47" t="s">
        <v>18</v>
      </c>
      <c r="C9" s="47" t="s">
        <v>1</v>
      </c>
      <c r="D9" s="50" t="s">
        <v>25</v>
      </c>
      <c r="E9" s="41" t="s">
        <v>26</v>
      </c>
      <c r="F9" s="4"/>
      <c r="G9" s="4"/>
    </row>
    <row r="10" spans="1:7" x14ac:dyDescent="0.3">
      <c r="A10" s="48"/>
      <c r="B10" s="56"/>
      <c r="C10" s="49"/>
      <c r="D10" s="51"/>
      <c r="E10" s="42"/>
      <c r="F10" s="4"/>
      <c r="G10" s="4"/>
    </row>
    <row r="11" spans="1:7" x14ac:dyDescent="0.3">
      <c r="A11" s="2"/>
      <c r="B11" s="31" t="s">
        <v>2</v>
      </c>
      <c r="C11" s="5"/>
      <c r="D11" s="34">
        <f>D13+D14</f>
        <v>807152.20000000007</v>
      </c>
      <c r="E11" s="34">
        <f>E13+E14</f>
        <v>807467.5</v>
      </c>
      <c r="F11" s="11"/>
      <c r="G11" s="11"/>
    </row>
    <row r="12" spans="1:7" x14ac:dyDescent="0.3">
      <c r="A12" s="2"/>
      <c r="B12" s="31" t="s">
        <v>9</v>
      </c>
      <c r="C12" s="5"/>
      <c r="D12" s="34"/>
      <c r="E12" s="34"/>
      <c r="F12" s="4"/>
      <c r="G12" s="4"/>
    </row>
    <row r="13" spans="1:7" hidden="1" x14ac:dyDescent="0.3">
      <c r="A13" s="2"/>
      <c r="B13" s="16" t="s">
        <v>10</v>
      </c>
      <c r="C13" s="5"/>
      <c r="D13" s="12">
        <f>D17+D21+D23+D24+D27+D31+D33+D36+D38+D39+D40</f>
        <v>546199.30000000005</v>
      </c>
      <c r="E13" s="12">
        <f>E17+E21+E23+E24+E27+E31+E33+E36+E38+E39+E40</f>
        <v>552924</v>
      </c>
      <c r="F13" s="4"/>
      <c r="G13" s="4">
        <v>0</v>
      </c>
    </row>
    <row r="14" spans="1:7" x14ac:dyDescent="0.3">
      <c r="A14" s="2"/>
      <c r="B14" s="22" t="s">
        <v>17</v>
      </c>
      <c r="C14" s="5"/>
      <c r="D14" s="34">
        <f>D18+D22+D28+D32+D37</f>
        <v>260952.9</v>
      </c>
      <c r="E14" s="34">
        <f>E18+E22+E28+E32+E37</f>
        <v>254543.5</v>
      </c>
      <c r="F14" s="4"/>
      <c r="G14" s="4"/>
    </row>
    <row r="15" spans="1:7" ht="56.25" x14ac:dyDescent="0.3">
      <c r="A15" s="2" t="s">
        <v>118</v>
      </c>
      <c r="B15" s="32" t="s">
        <v>85</v>
      </c>
      <c r="C15" s="28" t="s">
        <v>86</v>
      </c>
      <c r="D15" s="34">
        <f>D17+D18</f>
        <v>73922.8</v>
      </c>
      <c r="E15" s="34">
        <f>E17+E18</f>
        <v>212363</v>
      </c>
      <c r="F15" s="4"/>
      <c r="G15" s="4"/>
    </row>
    <row r="16" spans="1:7" x14ac:dyDescent="0.3">
      <c r="A16" s="2"/>
      <c r="B16" s="22" t="s">
        <v>84</v>
      </c>
      <c r="C16" s="28"/>
      <c r="D16" s="34"/>
      <c r="E16" s="34"/>
      <c r="F16" s="4"/>
      <c r="G16" s="4"/>
    </row>
    <row r="17" spans="1:7" hidden="1" x14ac:dyDescent="0.3">
      <c r="A17" s="2"/>
      <c r="B17" s="15" t="s">
        <v>10</v>
      </c>
      <c r="C17" s="20"/>
      <c r="D17" s="12">
        <v>73922.8</v>
      </c>
      <c r="E17" s="12">
        <v>85091.3</v>
      </c>
      <c r="F17" s="4" t="s">
        <v>88</v>
      </c>
      <c r="G17" s="4">
        <v>0</v>
      </c>
    </row>
    <row r="18" spans="1:7" x14ac:dyDescent="0.3">
      <c r="A18" s="2"/>
      <c r="B18" s="33" t="s">
        <v>17</v>
      </c>
      <c r="C18" s="28"/>
      <c r="D18" s="34">
        <v>0</v>
      </c>
      <c r="E18" s="34">
        <v>127271.7</v>
      </c>
      <c r="F18" s="4"/>
      <c r="G18" s="4" t="s">
        <v>87</v>
      </c>
    </row>
    <row r="19" spans="1:7" ht="57.75" customHeight="1" x14ac:dyDescent="0.3">
      <c r="A19" s="2" t="s">
        <v>120</v>
      </c>
      <c r="B19" s="22" t="s">
        <v>89</v>
      </c>
      <c r="C19" s="28" t="s">
        <v>86</v>
      </c>
      <c r="D19" s="34">
        <f>D21+D22</f>
        <v>6519</v>
      </c>
      <c r="E19" s="34">
        <f>E21+E22</f>
        <v>272037.7</v>
      </c>
      <c r="F19" s="23"/>
      <c r="G19" s="4"/>
    </row>
    <row r="20" spans="1:7" x14ac:dyDescent="0.3">
      <c r="A20" s="2"/>
      <c r="B20" s="22" t="s">
        <v>84</v>
      </c>
      <c r="C20" s="28"/>
      <c r="D20" s="34"/>
      <c r="E20" s="34"/>
      <c r="F20" s="4"/>
      <c r="G20" s="4"/>
    </row>
    <row r="21" spans="1:7" hidden="1" x14ac:dyDescent="0.3">
      <c r="A21" s="2"/>
      <c r="B21" s="15" t="s">
        <v>10</v>
      </c>
      <c r="C21" s="18"/>
      <c r="D21" s="13">
        <v>6519</v>
      </c>
      <c r="E21" s="13">
        <v>144765.90000000002</v>
      </c>
      <c r="F21" s="4" t="s">
        <v>90</v>
      </c>
      <c r="G21" s="4">
        <v>0</v>
      </c>
    </row>
    <row r="22" spans="1:7" x14ac:dyDescent="0.3">
      <c r="A22" s="2"/>
      <c r="B22" s="33" t="s">
        <v>17</v>
      </c>
      <c r="C22" s="28"/>
      <c r="D22" s="34">
        <v>0</v>
      </c>
      <c r="E22" s="34">
        <v>127271.8</v>
      </c>
      <c r="F22" s="23"/>
      <c r="G22" s="4" t="s">
        <v>87</v>
      </c>
    </row>
    <row r="23" spans="1:7" ht="56.25" x14ac:dyDescent="0.3">
      <c r="A23" s="2" t="s">
        <v>124</v>
      </c>
      <c r="B23" s="22" t="s">
        <v>182</v>
      </c>
      <c r="C23" s="28" t="s">
        <v>86</v>
      </c>
      <c r="D23" s="34">
        <v>6378.8</v>
      </c>
      <c r="E23" s="34">
        <v>0</v>
      </c>
      <c r="F23" s="4" t="s">
        <v>91</v>
      </c>
      <c r="G23" s="4"/>
    </row>
    <row r="24" spans="1:7" ht="56.25" x14ac:dyDescent="0.3">
      <c r="A24" s="2" t="s">
        <v>122</v>
      </c>
      <c r="B24" s="22" t="s">
        <v>92</v>
      </c>
      <c r="C24" s="28" t="s">
        <v>86</v>
      </c>
      <c r="D24" s="34">
        <v>0</v>
      </c>
      <c r="E24" s="34">
        <v>6595.8</v>
      </c>
      <c r="F24" s="4" t="s">
        <v>93</v>
      </c>
      <c r="G24" s="4"/>
    </row>
    <row r="25" spans="1:7" ht="56.25" x14ac:dyDescent="0.3">
      <c r="A25" s="2" t="s">
        <v>119</v>
      </c>
      <c r="B25" s="33" t="s">
        <v>94</v>
      </c>
      <c r="C25" s="19" t="s">
        <v>37</v>
      </c>
      <c r="D25" s="34">
        <f>D27+D28</f>
        <v>97772.3</v>
      </c>
      <c r="E25" s="34">
        <f>E27+E28</f>
        <v>0</v>
      </c>
      <c r="F25" s="4" t="s">
        <v>95</v>
      </c>
      <c r="G25" s="4"/>
    </row>
    <row r="26" spans="1:7" x14ac:dyDescent="0.3">
      <c r="A26" s="2"/>
      <c r="B26" s="22" t="s">
        <v>84</v>
      </c>
      <c r="C26" s="28"/>
      <c r="D26" s="34"/>
      <c r="E26" s="34"/>
      <c r="F26" s="4"/>
      <c r="G26" s="4"/>
    </row>
    <row r="27" spans="1:7" hidden="1" x14ac:dyDescent="0.3">
      <c r="A27" s="2"/>
      <c r="B27" s="15" t="s">
        <v>10</v>
      </c>
      <c r="C27" s="20"/>
      <c r="D27" s="12">
        <v>91362.900000000009</v>
      </c>
      <c r="E27" s="12">
        <v>0</v>
      </c>
      <c r="F27" s="4" t="s">
        <v>95</v>
      </c>
      <c r="G27" s="4">
        <v>0</v>
      </c>
    </row>
    <row r="28" spans="1:7" x14ac:dyDescent="0.3">
      <c r="A28" s="2"/>
      <c r="B28" s="33" t="s">
        <v>17</v>
      </c>
      <c r="C28" s="28"/>
      <c r="D28" s="34">
        <v>6409.4</v>
      </c>
      <c r="E28" s="34">
        <v>0</v>
      </c>
      <c r="F28" s="4" t="s">
        <v>176</v>
      </c>
      <c r="G28" s="4"/>
    </row>
    <row r="29" spans="1:7" ht="56.25" x14ac:dyDescent="0.3">
      <c r="A29" s="2" t="s">
        <v>123</v>
      </c>
      <c r="B29" s="33" t="s">
        <v>186</v>
      </c>
      <c r="C29" s="19" t="s">
        <v>37</v>
      </c>
      <c r="D29" s="34">
        <f>D31+D32</f>
        <v>153434.20000000001</v>
      </c>
      <c r="E29" s="34">
        <f>E31+E32</f>
        <v>57737.7</v>
      </c>
      <c r="F29" s="23"/>
      <c r="G29" s="4"/>
    </row>
    <row r="30" spans="1:7" x14ac:dyDescent="0.3">
      <c r="A30" s="2"/>
      <c r="B30" s="22" t="s">
        <v>84</v>
      </c>
      <c r="C30" s="19"/>
      <c r="D30" s="34"/>
      <c r="E30" s="34"/>
      <c r="F30" s="23"/>
      <c r="G30" s="4"/>
    </row>
    <row r="31" spans="1:7" hidden="1" x14ac:dyDescent="0.3">
      <c r="A31" s="2"/>
      <c r="B31" s="15" t="s">
        <v>10</v>
      </c>
      <c r="C31" s="19"/>
      <c r="D31" s="12">
        <v>38359.300000000017</v>
      </c>
      <c r="E31" s="12">
        <v>57737.7</v>
      </c>
      <c r="F31" s="23" t="s">
        <v>177</v>
      </c>
      <c r="G31" s="4">
        <v>0</v>
      </c>
    </row>
    <row r="32" spans="1:7" x14ac:dyDescent="0.3">
      <c r="A32" s="2"/>
      <c r="B32" s="33" t="s">
        <v>17</v>
      </c>
      <c r="C32" s="19"/>
      <c r="D32" s="34">
        <v>115074.9</v>
      </c>
      <c r="E32" s="34">
        <v>0</v>
      </c>
      <c r="F32" s="23"/>
      <c r="G32" s="4"/>
    </row>
    <row r="33" spans="1:7" ht="56.25" x14ac:dyDescent="0.3">
      <c r="A33" s="2" t="s">
        <v>121</v>
      </c>
      <c r="B33" s="33" t="s">
        <v>96</v>
      </c>
      <c r="C33" s="19" t="s">
        <v>37</v>
      </c>
      <c r="D33" s="34">
        <v>244335.9</v>
      </c>
      <c r="E33" s="34">
        <v>0</v>
      </c>
      <c r="F33" s="23" t="s">
        <v>97</v>
      </c>
      <c r="G33" s="4"/>
    </row>
    <row r="34" spans="1:7" ht="56.25" x14ac:dyDescent="0.3">
      <c r="A34" s="2" t="s">
        <v>125</v>
      </c>
      <c r="B34" s="33" t="s">
        <v>98</v>
      </c>
      <c r="C34" s="19" t="s">
        <v>37</v>
      </c>
      <c r="D34" s="34">
        <f>D36+D37</f>
        <v>192166.3</v>
      </c>
      <c r="E34" s="34">
        <f>E36+E37</f>
        <v>242733.3</v>
      </c>
      <c r="F34" s="23"/>
      <c r="G34" s="4"/>
    </row>
    <row r="35" spans="1:7" x14ac:dyDescent="0.3">
      <c r="A35" s="2"/>
      <c r="B35" s="22" t="s">
        <v>84</v>
      </c>
      <c r="C35" s="19"/>
      <c r="D35" s="34"/>
      <c r="E35" s="34"/>
      <c r="F35" s="23"/>
      <c r="G35" s="4"/>
    </row>
    <row r="36" spans="1:7" hidden="1" x14ac:dyDescent="0.3">
      <c r="A36" s="2"/>
      <c r="B36" s="15" t="s">
        <v>10</v>
      </c>
      <c r="C36" s="19"/>
      <c r="D36" s="12">
        <v>52697.699999999983</v>
      </c>
      <c r="E36" s="12">
        <v>242733.3</v>
      </c>
      <c r="F36" s="23" t="s">
        <v>99</v>
      </c>
      <c r="G36" s="4">
        <v>0</v>
      </c>
    </row>
    <row r="37" spans="1:7" x14ac:dyDescent="0.3">
      <c r="A37" s="2"/>
      <c r="B37" s="33" t="s">
        <v>17</v>
      </c>
      <c r="C37" s="19"/>
      <c r="D37" s="34">
        <v>139468.6</v>
      </c>
      <c r="E37" s="34">
        <v>0</v>
      </c>
      <c r="F37" s="23"/>
      <c r="G37" s="4"/>
    </row>
    <row r="38" spans="1:7" ht="39" customHeight="1" x14ac:dyDescent="0.3">
      <c r="A38" s="2" t="s">
        <v>126</v>
      </c>
      <c r="B38" s="33" t="s">
        <v>100</v>
      </c>
      <c r="C38" s="19" t="s">
        <v>15</v>
      </c>
      <c r="D38" s="34">
        <v>16000</v>
      </c>
      <c r="E38" s="34">
        <v>0</v>
      </c>
      <c r="F38" s="24" t="s">
        <v>101</v>
      </c>
      <c r="G38" s="4"/>
    </row>
    <row r="39" spans="1:7" ht="39" customHeight="1" x14ac:dyDescent="0.3">
      <c r="A39" s="2" t="s">
        <v>127</v>
      </c>
      <c r="B39" s="33" t="s">
        <v>102</v>
      </c>
      <c r="C39" s="19" t="s">
        <v>15</v>
      </c>
      <c r="D39" s="34">
        <v>622.9</v>
      </c>
      <c r="E39" s="34">
        <v>16000</v>
      </c>
      <c r="F39" s="23" t="s">
        <v>103</v>
      </c>
      <c r="G39" s="4"/>
    </row>
    <row r="40" spans="1:7" ht="39" customHeight="1" x14ac:dyDescent="0.3">
      <c r="A40" s="2" t="s">
        <v>128</v>
      </c>
      <c r="B40" s="33" t="s">
        <v>170</v>
      </c>
      <c r="C40" s="19" t="s">
        <v>15</v>
      </c>
      <c r="D40" s="34">
        <v>16000</v>
      </c>
      <c r="E40" s="34">
        <v>0</v>
      </c>
      <c r="F40" s="23" t="s">
        <v>104</v>
      </c>
      <c r="G40" s="4"/>
    </row>
    <row r="41" spans="1:7" x14ac:dyDescent="0.3">
      <c r="A41" s="2"/>
      <c r="B41" s="22" t="s">
        <v>171</v>
      </c>
      <c r="C41" s="28"/>
      <c r="D41" s="35">
        <f>D43+D44+D45</f>
        <v>1142227</v>
      </c>
      <c r="E41" s="35">
        <f>E43+E44+E45</f>
        <v>1136063.2</v>
      </c>
      <c r="F41" s="11"/>
      <c r="G41" s="11"/>
    </row>
    <row r="42" spans="1:7" x14ac:dyDescent="0.3">
      <c r="A42" s="2"/>
      <c r="B42" s="31" t="s">
        <v>9</v>
      </c>
      <c r="C42" s="28"/>
      <c r="D42" s="35"/>
      <c r="E42" s="35"/>
      <c r="F42" s="4"/>
      <c r="G42" s="4"/>
    </row>
    <row r="43" spans="1:7" hidden="1" x14ac:dyDescent="0.3">
      <c r="A43" s="2"/>
      <c r="B43" s="16" t="s">
        <v>10</v>
      </c>
      <c r="C43" s="7"/>
      <c r="D43" s="13">
        <f>D46+D47+D48+D49+D50+D51</f>
        <v>899943</v>
      </c>
      <c r="E43" s="13">
        <f>E46+E47+E48+E49+E50+E51</f>
        <v>879045.7</v>
      </c>
      <c r="F43" s="4"/>
      <c r="G43" s="4">
        <v>0</v>
      </c>
    </row>
    <row r="44" spans="1:7" x14ac:dyDescent="0.3">
      <c r="A44" s="2"/>
      <c r="B44" s="22" t="s">
        <v>17</v>
      </c>
      <c r="C44" s="28"/>
      <c r="D44" s="35">
        <f>D57</f>
        <v>187214.6</v>
      </c>
      <c r="E44" s="35">
        <f>E57</f>
        <v>196663.2</v>
      </c>
      <c r="F44" s="4"/>
      <c r="G44" s="4"/>
    </row>
    <row r="45" spans="1:7" x14ac:dyDescent="0.3">
      <c r="A45" s="2"/>
      <c r="B45" s="22" t="s">
        <v>41</v>
      </c>
      <c r="C45" s="28"/>
      <c r="D45" s="35">
        <f>D54</f>
        <v>55069.4</v>
      </c>
      <c r="E45" s="35">
        <f>E54</f>
        <v>60354.3</v>
      </c>
      <c r="F45" s="4"/>
      <c r="G45" s="4"/>
    </row>
    <row r="46" spans="1:7" ht="75" x14ac:dyDescent="0.3">
      <c r="A46" s="2" t="s">
        <v>129</v>
      </c>
      <c r="B46" s="22" t="s">
        <v>28</v>
      </c>
      <c r="C46" s="19" t="s">
        <v>4</v>
      </c>
      <c r="D46" s="35">
        <v>134500</v>
      </c>
      <c r="E46" s="35">
        <v>156206.79999999999</v>
      </c>
      <c r="F46" s="4" t="s">
        <v>30</v>
      </c>
      <c r="G46" s="4"/>
    </row>
    <row r="47" spans="1:7" ht="75" x14ac:dyDescent="0.3">
      <c r="A47" s="2" t="s">
        <v>130</v>
      </c>
      <c r="B47" s="22" t="s">
        <v>29</v>
      </c>
      <c r="C47" s="19" t="s">
        <v>4</v>
      </c>
      <c r="D47" s="35">
        <v>97555.4</v>
      </c>
      <c r="E47" s="35">
        <v>52469</v>
      </c>
      <c r="F47" s="4" t="s">
        <v>31</v>
      </c>
      <c r="G47" s="4"/>
    </row>
    <row r="48" spans="1:7" ht="75" x14ac:dyDescent="0.3">
      <c r="A48" s="2" t="s">
        <v>131</v>
      </c>
      <c r="B48" s="22" t="s">
        <v>32</v>
      </c>
      <c r="C48" s="19" t="s">
        <v>4</v>
      </c>
      <c r="D48" s="35">
        <v>9847.7000000000007</v>
      </c>
      <c r="E48" s="35">
        <v>0</v>
      </c>
      <c r="F48" s="4" t="s">
        <v>33</v>
      </c>
      <c r="G48" s="4"/>
    </row>
    <row r="49" spans="1:7" ht="75" x14ac:dyDescent="0.3">
      <c r="A49" s="2" t="s">
        <v>133</v>
      </c>
      <c r="B49" s="22" t="s">
        <v>34</v>
      </c>
      <c r="C49" s="19" t="s">
        <v>4</v>
      </c>
      <c r="D49" s="34">
        <v>23113.599999999999</v>
      </c>
      <c r="E49" s="34">
        <v>0</v>
      </c>
      <c r="F49" s="4" t="s">
        <v>35</v>
      </c>
      <c r="G49" s="4"/>
    </row>
    <row r="50" spans="1:7" ht="56.25" x14ac:dyDescent="0.3">
      <c r="A50" s="2" t="s">
        <v>134</v>
      </c>
      <c r="B50" s="22" t="s">
        <v>39</v>
      </c>
      <c r="C50" s="19" t="s">
        <v>5</v>
      </c>
      <c r="D50" s="34">
        <v>299526.3</v>
      </c>
      <c r="E50" s="34">
        <v>670369.9</v>
      </c>
      <c r="F50" s="4" t="s">
        <v>173</v>
      </c>
      <c r="G50" s="4"/>
    </row>
    <row r="51" spans="1:7" ht="56.25" x14ac:dyDescent="0.3">
      <c r="A51" s="2" t="s">
        <v>135</v>
      </c>
      <c r="B51" s="22" t="s">
        <v>36</v>
      </c>
      <c r="C51" s="19" t="s">
        <v>37</v>
      </c>
      <c r="D51" s="34">
        <v>335400</v>
      </c>
      <c r="E51" s="34">
        <v>0</v>
      </c>
      <c r="F51" s="4" t="s">
        <v>38</v>
      </c>
      <c r="G51" s="4"/>
    </row>
    <row r="52" spans="1:7" ht="56.25" x14ac:dyDescent="0.3">
      <c r="A52" s="2" t="s">
        <v>136</v>
      </c>
      <c r="B52" s="22" t="s">
        <v>40</v>
      </c>
      <c r="C52" s="22" t="s">
        <v>5</v>
      </c>
      <c r="D52" s="34">
        <f>D54</f>
        <v>55069.4</v>
      </c>
      <c r="E52" s="34">
        <f>E54</f>
        <v>60354.3</v>
      </c>
      <c r="F52" s="4" t="s">
        <v>43</v>
      </c>
      <c r="G52" s="4"/>
    </row>
    <row r="53" spans="1:7" x14ac:dyDescent="0.3">
      <c r="A53" s="2"/>
      <c r="B53" s="22" t="s">
        <v>9</v>
      </c>
      <c r="C53" s="19"/>
      <c r="D53" s="34"/>
      <c r="E53" s="34"/>
      <c r="F53" s="4"/>
      <c r="G53" s="4"/>
    </row>
    <row r="54" spans="1:7" x14ac:dyDescent="0.3">
      <c r="A54" s="2"/>
      <c r="B54" s="22" t="s">
        <v>41</v>
      </c>
      <c r="C54" s="19"/>
      <c r="D54" s="34">
        <v>55069.4</v>
      </c>
      <c r="E54" s="34">
        <v>60354.3</v>
      </c>
      <c r="F54" s="4"/>
      <c r="G54" s="4"/>
    </row>
    <row r="55" spans="1:7" ht="112.5" x14ac:dyDescent="0.3">
      <c r="A55" s="2" t="s">
        <v>137</v>
      </c>
      <c r="B55" s="22" t="s">
        <v>42</v>
      </c>
      <c r="C55" s="19" t="s">
        <v>5</v>
      </c>
      <c r="D55" s="34">
        <f>D57</f>
        <v>187214.6</v>
      </c>
      <c r="E55" s="34">
        <f>E57</f>
        <v>196663.2</v>
      </c>
      <c r="F55" s="4" t="s">
        <v>44</v>
      </c>
      <c r="G55" s="4"/>
    </row>
    <row r="56" spans="1:7" x14ac:dyDescent="0.3">
      <c r="A56" s="2"/>
      <c r="B56" s="22" t="s">
        <v>9</v>
      </c>
      <c r="C56" s="19"/>
      <c r="D56" s="34"/>
      <c r="E56" s="34"/>
      <c r="F56" s="4"/>
      <c r="G56" s="4"/>
    </row>
    <row r="57" spans="1:7" x14ac:dyDescent="0.3">
      <c r="A57" s="2"/>
      <c r="B57" s="22" t="s">
        <v>17</v>
      </c>
      <c r="C57" s="19"/>
      <c r="D57" s="34">
        <v>187214.6</v>
      </c>
      <c r="E57" s="34">
        <v>196663.2</v>
      </c>
      <c r="F57" s="4"/>
      <c r="G57" s="4"/>
    </row>
    <row r="58" spans="1:7" x14ac:dyDescent="0.3">
      <c r="A58" s="2"/>
      <c r="B58" s="22" t="s">
        <v>6</v>
      </c>
      <c r="C58" s="28"/>
      <c r="D58" s="35">
        <f>D60</f>
        <v>154879.20000000001</v>
      </c>
      <c r="E58" s="35">
        <f>E60</f>
        <v>35500</v>
      </c>
      <c r="F58" s="11"/>
      <c r="G58" s="11"/>
    </row>
    <row r="59" spans="1:7" hidden="1" x14ac:dyDescent="0.3">
      <c r="A59" s="2"/>
      <c r="B59" s="5" t="s">
        <v>9</v>
      </c>
      <c r="C59" s="7"/>
      <c r="D59" s="14"/>
      <c r="E59" s="14"/>
      <c r="F59" s="4"/>
      <c r="G59" s="4">
        <v>0</v>
      </c>
    </row>
    <row r="60" spans="1:7" hidden="1" x14ac:dyDescent="0.3">
      <c r="A60" s="2"/>
      <c r="B60" s="16" t="s">
        <v>10</v>
      </c>
      <c r="C60" s="7"/>
      <c r="D60" s="14">
        <f>D61+D62+D63+D64+D65+D66+D67+D68</f>
        <v>154879.20000000001</v>
      </c>
      <c r="E60" s="14">
        <f>E61+E62+E63+E64+E65+E66+E67+E68</f>
        <v>35500</v>
      </c>
      <c r="F60" s="4"/>
      <c r="G60" s="4">
        <v>0</v>
      </c>
    </row>
    <row r="61" spans="1:7" ht="56.25" x14ac:dyDescent="0.3">
      <c r="A61" s="2" t="s">
        <v>138</v>
      </c>
      <c r="B61" s="22" t="s">
        <v>59</v>
      </c>
      <c r="C61" s="21" t="s">
        <v>7</v>
      </c>
      <c r="D61" s="34">
        <v>35500</v>
      </c>
      <c r="E61" s="34">
        <v>35500</v>
      </c>
      <c r="F61" s="27">
        <v>1020200000</v>
      </c>
      <c r="G61" s="4"/>
    </row>
    <row r="62" spans="1:7" ht="56.25" x14ac:dyDescent="0.3">
      <c r="A62" s="2" t="s">
        <v>139</v>
      </c>
      <c r="B62" s="22" t="s">
        <v>183</v>
      </c>
      <c r="C62" s="21" t="s">
        <v>7</v>
      </c>
      <c r="D62" s="34">
        <v>7611.3</v>
      </c>
      <c r="E62" s="34">
        <v>0</v>
      </c>
      <c r="F62" s="26">
        <v>1110541750</v>
      </c>
      <c r="G62" s="4"/>
    </row>
    <row r="63" spans="1:7" ht="56.25" x14ac:dyDescent="0.3">
      <c r="A63" s="2" t="s">
        <v>140</v>
      </c>
      <c r="B63" s="22" t="s">
        <v>60</v>
      </c>
      <c r="C63" s="21" t="s">
        <v>7</v>
      </c>
      <c r="D63" s="34">
        <v>2877.8</v>
      </c>
      <c r="E63" s="34">
        <v>0</v>
      </c>
      <c r="F63" s="26" t="s">
        <v>62</v>
      </c>
      <c r="G63" s="4"/>
    </row>
    <row r="64" spans="1:7" ht="56.25" x14ac:dyDescent="0.3">
      <c r="A64" s="2" t="s">
        <v>141</v>
      </c>
      <c r="B64" s="22" t="s">
        <v>61</v>
      </c>
      <c r="C64" s="21" t="s">
        <v>7</v>
      </c>
      <c r="D64" s="34">
        <v>3309.4</v>
      </c>
      <c r="E64" s="34">
        <v>0</v>
      </c>
      <c r="F64" s="26" t="s">
        <v>63</v>
      </c>
      <c r="G64" s="4"/>
    </row>
    <row r="65" spans="1:7" ht="56.25" x14ac:dyDescent="0.3">
      <c r="A65" s="2" t="s">
        <v>142</v>
      </c>
      <c r="B65" s="22" t="s">
        <v>64</v>
      </c>
      <c r="C65" s="21" t="s">
        <v>7</v>
      </c>
      <c r="D65" s="34">
        <v>1820.1</v>
      </c>
      <c r="E65" s="34">
        <v>0</v>
      </c>
      <c r="F65" s="26" t="s">
        <v>65</v>
      </c>
      <c r="G65" s="4"/>
    </row>
    <row r="66" spans="1:7" ht="56.25" x14ac:dyDescent="0.3">
      <c r="A66" s="2" t="s">
        <v>143</v>
      </c>
      <c r="B66" s="22" t="s">
        <v>66</v>
      </c>
      <c r="C66" s="21" t="s">
        <v>7</v>
      </c>
      <c r="D66" s="34">
        <v>2956.7</v>
      </c>
      <c r="E66" s="34">
        <v>0</v>
      </c>
      <c r="F66" s="24" t="s">
        <v>67</v>
      </c>
      <c r="G66" s="4"/>
    </row>
    <row r="67" spans="1:7" ht="56.25" x14ac:dyDescent="0.3">
      <c r="A67" s="2" t="s">
        <v>144</v>
      </c>
      <c r="B67" s="22" t="s">
        <v>68</v>
      </c>
      <c r="C67" s="21" t="s">
        <v>7</v>
      </c>
      <c r="D67" s="34">
        <v>93360.4</v>
      </c>
      <c r="E67" s="34">
        <v>0</v>
      </c>
      <c r="F67" s="24" t="s">
        <v>69</v>
      </c>
      <c r="G67" s="4"/>
    </row>
    <row r="68" spans="1:7" ht="56.25" x14ac:dyDescent="0.3">
      <c r="A68" s="2" t="s">
        <v>145</v>
      </c>
      <c r="B68" s="22" t="s">
        <v>70</v>
      </c>
      <c r="C68" s="21" t="s">
        <v>7</v>
      </c>
      <c r="D68" s="34">
        <v>7443.5</v>
      </c>
      <c r="E68" s="34">
        <v>0</v>
      </c>
      <c r="F68" s="26" t="s">
        <v>71</v>
      </c>
      <c r="G68" s="4"/>
    </row>
    <row r="69" spans="1:7" x14ac:dyDescent="0.3">
      <c r="A69" s="2"/>
      <c r="B69" s="22" t="s">
        <v>8</v>
      </c>
      <c r="C69" s="28"/>
      <c r="D69" s="36">
        <f>D71+D72</f>
        <v>1467661.1</v>
      </c>
      <c r="E69" s="36">
        <f>E71+E72</f>
        <v>1643956.6</v>
      </c>
      <c r="F69" s="11"/>
      <c r="G69" s="11"/>
    </row>
    <row r="70" spans="1:7" x14ac:dyDescent="0.3">
      <c r="A70" s="2"/>
      <c r="B70" s="31" t="s">
        <v>9</v>
      </c>
      <c r="C70" s="3"/>
      <c r="D70" s="34"/>
      <c r="E70" s="34"/>
      <c r="F70" s="4"/>
      <c r="G70" s="4"/>
    </row>
    <row r="71" spans="1:7" hidden="1" x14ac:dyDescent="0.3">
      <c r="A71" s="2"/>
      <c r="B71" s="16" t="s">
        <v>10</v>
      </c>
      <c r="C71" s="3"/>
      <c r="D71" s="12">
        <f>D75+D79+D83+D87+D91+D95+D99+D101</f>
        <v>441915.29999999993</v>
      </c>
      <c r="E71" s="12">
        <f>E75+E79+E83+E87+E91+E95+E99+E101</f>
        <v>458956.6</v>
      </c>
      <c r="F71" s="4"/>
      <c r="G71" s="4">
        <v>0</v>
      </c>
    </row>
    <row r="72" spans="1:7" x14ac:dyDescent="0.3">
      <c r="A72" s="2"/>
      <c r="B72" s="22" t="s">
        <v>45</v>
      </c>
      <c r="C72" s="3"/>
      <c r="D72" s="34">
        <f>D76+D80+D84+D88+D92+D96+D100</f>
        <v>1025745.8</v>
      </c>
      <c r="E72" s="34">
        <f>E76+E80+E84+E88+E92+E96+E100</f>
        <v>1185000</v>
      </c>
      <c r="F72" s="4"/>
      <c r="G72" s="4"/>
    </row>
    <row r="73" spans="1:7" ht="56.25" x14ac:dyDescent="0.3">
      <c r="A73" s="2" t="s">
        <v>146</v>
      </c>
      <c r="B73" s="22" t="s">
        <v>46</v>
      </c>
      <c r="C73" s="21" t="s">
        <v>7</v>
      </c>
      <c r="D73" s="34">
        <f>D75+D76</f>
        <v>261623.4</v>
      </c>
      <c r="E73" s="34">
        <f>E75+E76</f>
        <v>0</v>
      </c>
      <c r="F73" s="4"/>
      <c r="G73" s="4"/>
    </row>
    <row r="74" spans="1:7" x14ac:dyDescent="0.3">
      <c r="A74" s="2"/>
      <c r="B74" s="22" t="s">
        <v>9</v>
      </c>
      <c r="C74" s="3"/>
      <c r="D74" s="34"/>
      <c r="E74" s="34"/>
      <c r="F74" s="4"/>
      <c r="G74" s="4"/>
    </row>
    <row r="75" spans="1:7" hidden="1" x14ac:dyDescent="0.3">
      <c r="A75" s="2"/>
      <c r="B75" s="20" t="s">
        <v>10</v>
      </c>
      <c r="C75" s="3"/>
      <c r="D75" s="12">
        <v>65405.9</v>
      </c>
      <c r="E75" s="12">
        <v>0</v>
      </c>
      <c r="F75" s="4" t="s">
        <v>47</v>
      </c>
      <c r="G75" s="4">
        <v>0</v>
      </c>
    </row>
    <row r="76" spans="1:7" x14ac:dyDescent="0.3">
      <c r="A76" s="2"/>
      <c r="B76" s="22" t="s">
        <v>45</v>
      </c>
      <c r="C76" s="3"/>
      <c r="D76" s="34">
        <v>196217.5</v>
      </c>
      <c r="E76" s="34">
        <v>0</v>
      </c>
      <c r="F76" s="4" t="s">
        <v>48</v>
      </c>
      <c r="G76" s="23"/>
    </row>
    <row r="77" spans="1:7" ht="56.25" x14ac:dyDescent="0.3">
      <c r="A77" s="2" t="s">
        <v>147</v>
      </c>
      <c r="B77" s="22" t="s">
        <v>49</v>
      </c>
      <c r="C77" s="21" t="s">
        <v>7</v>
      </c>
      <c r="D77" s="34">
        <f>D79+D80</f>
        <v>100000</v>
      </c>
      <c r="E77" s="34">
        <f>E79+E80</f>
        <v>150000</v>
      </c>
      <c r="F77" s="23"/>
      <c r="G77" s="4"/>
    </row>
    <row r="78" spans="1:7" x14ac:dyDescent="0.3">
      <c r="A78" s="2"/>
      <c r="B78" s="22" t="s">
        <v>9</v>
      </c>
      <c r="C78" s="3"/>
      <c r="D78" s="34"/>
      <c r="E78" s="34"/>
      <c r="F78" s="4"/>
      <c r="G78" s="4"/>
    </row>
    <row r="79" spans="1:7" hidden="1" x14ac:dyDescent="0.3">
      <c r="A79" s="2"/>
      <c r="B79" s="20" t="s">
        <v>10</v>
      </c>
      <c r="C79" s="3"/>
      <c r="D79" s="12">
        <v>25000</v>
      </c>
      <c r="E79" s="12">
        <v>37500</v>
      </c>
      <c r="F79" s="24" t="s">
        <v>174</v>
      </c>
      <c r="G79" s="4">
        <v>0</v>
      </c>
    </row>
    <row r="80" spans="1:7" x14ac:dyDescent="0.3">
      <c r="A80" s="2"/>
      <c r="B80" s="22" t="s">
        <v>45</v>
      </c>
      <c r="C80" s="3"/>
      <c r="D80" s="34">
        <v>75000</v>
      </c>
      <c r="E80" s="34">
        <v>112500</v>
      </c>
      <c r="F80" s="24" t="s">
        <v>48</v>
      </c>
      <c r="G80" s="4"/>
    </row>
    <row r="81" spans="1:7" ht="56.25" x14ac:dyDescent="0.3">
      <c r="A81" s="2" t="s">
        <v>148</v>
      </c>
      <c r="B81" s="22" t="s">
        <v>50</v>
      </c>
      <c r="C81" s="21" t="s">
        <v>7</v>
      </c>
      <c r="D81" s="34">
        <f>D83+D84</f>
        <v>900337.7</v>
      </c>
      <c r="E81" s="34">
        <f>E83+E84</f>
        <v>873366.1</v>
      </c>
      <c r="F81" s="23"/>
      <c r="G81" s="4"/>
    </row>
    <row r="82" spans="1:7" x14ac:dyDescent="0.3">
      <c r="A82" s="2"/>
      <c r="B82" s="22" t="s">
        <v>9</v>
      </c>
      <c r="C82" s="3"/>
      <c r="D82" s="34"/>
      <c r="E82" s="34"/>
      <c r="F82" s="4"/>
      <c r="G82" s="4"/>
    </row>
    <row r="83" spans="1:7" hidden="1" x14ac:dyDescent="0.3">
      <c r="A83" s="2"/>
      <c r="B83" s="20" t="s">
        <v>10</v>
      </c>
      <c r="C83" s="3"/>
      <c r="D83" s="12">
        <v>225084.39999999991</v>
      </c>
      <c r="E83" s="12">
        <v>218341.5</v>
      </c>
      <c r="F83" s="24" t="s">
        <v>175</v>
      </c>
      <c r="G83" s="4">
        <v>0</v>
      </c>
    </row>
    <row r="84" spans="1:7" x14ac:dyDescent="0.3">
      <c r="A84" s="2"/>
      <c r="B84" s="31" t="s">
        <v>45</v>
      </c>
      <c r="C84" s="3"/>
      <c r="D84" s="34">
        <v>675253.3</v>
      </c>
      <c r="E84" s="34">
        <v>655024.6</v>
      </c>
      <c r="F84" s="24" t="s">
        <v>48</v>
      </c>
      <c r="G84" s="4"/>
    </row>
    <row r="85" spans="1:7" ht="56.25" x14ac:dyDescent="0.3">
      <c r="A85" s="2" t="s">
        <v>149</v>
      </c>
      <c r="B85" s="22" t="s">
        <v>51</v>
      </c>
      <c r="C85" s="21" t="s">
        <v>7</v>
      </c>
      <c r="D85" s="34">
        <f>D87+D88</f>
        <v>0</v>
      </c>
      <c r="E85" s="34">
        <f>E87+E88</f>
        <v>130000</v>
      </c>
      <c r="F85" s="23"/>
      <c r="G85" s="23"/>
    </row>
    <row r="86" spans="1:7" x14ac:dyDescent="0.3">
      <c r="A86" s="2"/>
      <c r="B86" s="22" t="s">
        <v>9</v>
      </c>
      <c r="C86" s="3"/>
      <c r="D86" s="34"/>
      <c r="E86" s="34"/>
      <c r="F86" s="4"/>
      <c r="G86" s="4"/>
    </row>
    <row r="87" spans="1:7" hidden="1" x14ac:dyDescent="0.3">
      <c r="A87" s="2"/>
      <c r="B87" s="20" t="s">
        <v>10</v>
      </c>
      <c r="C87" s="3"/>
      <c r="D87" s="12">
        <v>0</v>
      </c>
      <c r="E87" s="12">
        <v>32500</v>
      </c>
      <c r="F87" s="24" t="s">
        <v>52</v>
      </c>
      <c r="G87" s="4">
        <v>0</v>
      </c>
    </row>
    <row r="88" spans="1:7" x14ac:dyDescent="0.3">
      <c r="A88" s="2"/>
      <c r="B88" s="22" t="s">
        <v>45</v>
      </c>
      <c r="C88" s="3"/>
      <c r="D88" s="34">
        <v>0</v>
      </c>
      <c r="E88" s="34">
        <v>97500</v>
      </c>
      <c r="F88" s="24" t="s">
        <v>48</v>
      </c>
      <c r="G88" s="4"/>
    </row>
    <row r="89" spans="1:7" ht="56.25" x14ac:dyDescent="0.3">
      <c r="A89" s="2" t="s">
        <v>132</v>
      </c>
      <c r="B89" s="22" t="s">
        <v>53</v>
      </c>
      <c r="C89" s="21" t="s">
        <v>7</v>
      </c>
      <c r="D89" s="34">
        <f>D91+D92</f>
        <v>45700</v>
      </c>
      <c r="E89" s="34">
        <f>E91+E92</f>
        <v>126633.9</v>
      </c>
      <c r="F89" s="4"/>
      <c r="G89" s="4"/>
    </row>
    <row r="90" spans="1:7" x14ac:dyDescent="0.3">
      <c r="A90" s="2"/>
      <c r="B90" s="22" t="s">
        <v>9</v>
      </c>
      <c r="C90" s="3"/>
      <c r="D90" s="34"/>
      <c r="E90" s="34"/>
      <c r="F90" s="4"/>
      <c r="G90" s="4"/>
    </row>
    <row r="91" spans="1:7" hidden="1" x14ac:dyDescent="0.3">
      <c r="A91" s="2"/>
      <c r="B91" s="20" t="s">
        <v>10</v>
      </c>
      <c r="C91" s="3"/>
      <c r="D91" s="12">
        <v>11425</v>
      </c>
      <c r="E91" s="12">
        <v>31658.5</v>
      </c>
      <c r="F91" s="25" t="s">
        <v>54</v>
      </c>
      <c r="G91" s="4">
        <v>0</v>
      </c>
    </row>
    <row r="92" spans="1:7" x14ac:dyDescent="0.3">
      <c r="A92" s="2"/>
      <c r="B92" s="22" t="s">
        <v>45</v>
      </c>
      <c r="C92" s="3"/>
      <c r="D92" s="34">
        <v>34275</v>
      </c>
      <c r="E92" s="34">
        <v>94975.4</v>
      </c>
      <c r="F92" s="24" t="s">
        <v>48</v>
      </c>
      <c r="G92" s="4"/>
    </row>
    <row r="93" spans="1:7" ht="56.25" x14ac:dyDescent="0.3">
      <c r="A93" s="2" t="s">
        <v>150</v>
      </c>
      <c r="B93" s="22" t="s">
        <v>55</v>
      </c>
      <c r="C93" s="21" t="s">
        <v>7</v>
      </c>
      <c r="D93" s="34">
        <f>D95+D96</f>
        <v>60000</v>
      </c>
      <c r="E93" s="34">
        <f>E95+E96</f>
        <v>250000</v>
      </c>
      <c r="F93" s="4"/>
      <c r="G93" s="4"/>
    </row>
    <row r="94" spans="1:7" x14ac:dyDescent="0.3">
      <c r="A94" s="2"/>
      <c r="B94" s="22" t="s">
        <v>9</v>
      </c>
      <c r="C94" s="21"/>
      <c r="D94" s="34"/>
      <c r="E94" s="34"/>
      <c r="F94" s="4"/>
      <c r="G94" s="4"/>
    </row>
    <row r="95" spans="1:7" hidden="1" x14ac:dyDescent="0.3">
      <c r="A95" s="2"/>
      <c r="B95" s="20" t="s">
        <v>10</v>
      </c>
      <c r="C95" s="21"/>
      <c r="D95" s="12">
        <v>15000</v>
      </c>
      <c r="E95" s="12">
        <v>62500</v>
      </c>
      <c r="F95" s="24" t="s">
        <v>56</v>
      </c>
      <c r="G95" s="4">
        <v>0</v>
      </c>
    </row>
    <row r="96" spans="1:7" x14ac:dyDescent="0.3">
      <c r="A96" s="2"/>
      <c r="B96" s="22" t="s">
        <v>45</v>
      </c>
      <c r="C96" s="21"/>
      <c r="D96" s="34">
        <v>45000</v>
      </c>
      <c r="E96" s="34">
        <v>187500</v>
      </c>
      <c r="F96" s="24" t="s">
        <v>48</v>
      </c>
      <c r="G96" s="4"/>
    </row>
    <row r="97" spans="1:7" ht="56.25" x14ac:dyDescent="0.3">
      <c r="A97" s="2" t="s">
        <v>151</v>
      </c>
      <c r="B97" s="22" t="s">
        <v>172</v>
      </c>
      <c r="C97" s="21" t="s">
        <v>7</v>
      </c>
      <c r="D97" s="34">
        <f>D99+D100</f>
        <v>0</v>
      </c>
      <c r="E97" s="34">
        <f>E99+E100</f>
        <v>50000</v>
      </c>
      <c r="F97" s="24"/>
      <c r="G97" s="4"/>
    </row>
    <row r="98" spans="1:7" x14ac:dyDescent="0.3">
      <c r="A98" s="2"/>
      <c r="B98" s="22" t="s">
        <v>9</v>
      </c>
      <c r="C98" s="21"/>
      <c r="D98" s="34"/>
      <c r="E98" s="34"/>
      <c r="F98" s="24"/>
      <c r="G98" s="4"/>
    </row>
    <row r="99" spans="1:7" hidden="1" x14ac:dyDescent="0.3">
      <c r="A99" s="2"/>
      <c r="B99" s="20" t="s">
        <v>10</v>
      </c>
      <c r="C99" s="21"/>
      <c r="D99" s="12">
        <v>0</v>
      </c>
      <c r="E99" s="12">
        <v>12500</v>
      </c>
      <c r="F99" s="24" t="s">
        <v>57</v>
      </c>
      <c r="G99" s="4">
        <v>0</v>
      </c>
    </row>
    <row r="100" spans="1:7" x14ac:dyDescent="0.3">
      <c r="A100" s="2"/>
      <c r="B100" s="22" t="s">
        <v>45</v>
      </c>
      <c r="C100" s="21"/>
      <c r="D100" s="34">
        <v>0</v>
      </c>
      <c r="E100" s="34">
        <v>37500</v>
      </c>
      <c r="F100" s="24" t="s">
        <v>48</v>
      </c>
      <c r="G100" s="4"/>
    </row>
    <row r="101" spans="1:7" ht="56.25" x14ac:dyDescent="0.3">
      <c r="A101" s="2" t="s">
        <v>152</v>
      </c>
      <c r="B101" s="22" t="s">
        <v>58</v>
      </c>
      <c r="C101" s="21" t="s">
        <v>7</v>
      </c>
      <c r="D101" s="34">
        <v>100000</v>
      </c>
      <c r="E101" s="34">
        <v>63956.6</v>
      </c>
      <c r="F101" s="26">
        <v>1020141480</v>
      </c>
      <c r="G101" s="4"/>
    </row>
    <row r="102" spans="1:7" x14ac:dyDescent="0.3">
      <c r="A102" s="2"/>
      <c r="B102" s="22" t="s">
        <v>169</v>
      </c>
      <c r="C102" s="3"/>
      <c r="D102" s="35">
        <f>D103+D104</f>
        <v>30500</v>
      </c>
      <c r="E102" s="35">
        <f>E103</f>
        <v>0</v>
      </c>
      <c r="F102" s="11"/>
      <c r="G102" s="11"/>
    </row>
    <row r="103" spans="1:7" ht="75" x14ac:dyDescent="0.3">
      <c r="A103" s="2" t="s">
        <v>153</v>
      </c>
      <c r="B103" s="22" t="s">
        <v>72</v>
      </c>
      <c r="C103" s="3" t="s">
        <v>16</v>
      </c>
      <c r="D103" s="35">
        <v>15900</v>
      </c>
      <c r="E103" s="35">
        <v>0</v>
      </c>
      <c r="F103" s="26" t="s">
        <v>73</v>
      </c>
      <c r="G103" s="4"/>
    </row>
    <row r="104" spans="1:7" ht="75" x14ac:dyDescent="0.3">
      <c r="A104" s="2" t="s">
        <v>154</v>
      </c>
      <c r="B104" s="22" t="s">
        <v>74</v>
      </c>
      <c r="C104" s="28" t="s">
        <v>16</v>
      </c>
      <c r="D104" s="34">
        <v>14600</v>
      </c>
      <c r="E104" s="34">
        <v>0</v>
      </c>
      <c r="F104" s="4" t="s">
        <v>75</v>
      </c>
      <c r="G104" s="4"/>
    </row>
    <row r="105" spans="1:7" x14ac:dyDescent="0.3">
      <c r="A105" s="2"/>
      <c r="B105" s="37" t="s">
        <v>11</v>
      </c>
      <c r="C105" s="38"/>
      <c r="D105" s="35">
        <f>D109+D106+D107+D108</f>
        <v>268410.59999999998</v>
      </c>
      <c r="E105" s="35">
        <f>E109+E106+E107+E108</f>
        <v>193373.5</v>
      </c>
      <c r="F105" s="11"/>
      <c r="G105" s="11"/>
    </row>
    <row r="106" spans="1:7" ht="56.25" x14ac:dyDescent="0.3">
      <c r="A106" s="2" t="s">
        <v>155</v>
      </c>
      <c r="B106" s="22" t="s">
        <v>178</v>
      </c>
      <c r="C106" s="19" t="s">
        <v>37</v>
      </c>
      <c r="D106" s="35">
        <v>53410.6</v>
      </c>
      <c r="E106" s="35">
        <v>0</v>
      </c>
      <c r="F106" s="24" t="s">
        <v>80</v>
      </c>
      <c r="G106" s="4"/>
    </row>
    <row r="107" spans="1:7" ht="56.25" x14ac:dyDescent="0.3">
      <c r="A107" s="2" t="s">
        <v>156</v>
      </c>
      <c r="B107" s="22" t="s">
        <v>179</v>
      </c>
      <c r="C107" s="19" t="s">
        <v>3</v>
      </c>
      <c r="D107" s="35">
        <v>165000</v>
      </c>
      <c r="E107" s="35">
        <v>0</v>
      </c>
      <c r="F107" s="24" t="s">
        <v>81</v>
      </c>
      <c r="G107" s="4"/>
    </row>
    <row r="108" spans="1:7" ht="56.25" x14ac:dyDescent="0.3">
      <c r="A108" s="2" t="s">
        <v>157</v>
      </c>
      <c r="B108" s="22" t="s">
        <v>180</v>
      </c>
      <c r="C108" s="19" t="s">
        <v>37</v>
      </c>
      <c r="D108" s="35">
        <v>26626.5</v>
      </c>
      <c r="E108" s="35">
        <v>95000</v>
      </c>
      <c r="F108" s="24" t="s">
        <v>82</v>
      </c>
      <c r="G108" s="4"/>
    </row>
    <row r="109" spans="1:7" ht="56.25" x14ac:dyDescent="0.3">
      <c r="A109" s="2" t="s">
        <v>158</v>
      </c>
      <c r="B109" s="22" t="s">
        <v>181</v>
      </c>
      <c r="C109" s="19" t="s">
        <v>37</v>
      </c>
      <c r="D109" s="35">
        <v>23373.5</v>
      </c>
      <c r="E109" s="35">
        <v>98373.5</v>
      </c>
      <c r="F109" s="4" t="s">
        <v>83</v>
      </c>
      <c r="G109" s="4"/>
    </row>
    <row r="110" spans="1:7" x14ac:dyDescent="0.3">
      <c r="A110" s="2"/>
      <c r="B110" s="22" t="s">
        <v>21</v>
      </c>
      <c r="C110" s="3"/>
      <c r="D110" s="35">
        <f>D111+D112+D113+D114+D115+D116+D117+D118+D119</f>
        <v>59933.7</v>
      </c>
      <c r="E110" s="35">
        <f>E111+E112+E113+E114+E115+E116+E117+E118+E119</f>
        <v>10038.1</v>
      </c>
      <c r="F110" s="11"/>
      <c r="G110" s="11"/>
    </row>
    <row r="111" spans="1:7" ht="56.25" x14ac:dyDescent="0.3">
      <c r="A111" s="2" t="s">
        <v>159</v>
      </c>
      <c r="B111" s="22" t="s">
        <v>105</v>
      </c>
      <c r="C111" s="19" t="s">
        <v>37</v>
      </c>
      <c r="D111" s="35">
        <v>227</v>
      </c>
      <c r="E111" s="35">
        <v>3188.9</v>
      </c>
      <c r="F111" s="4" t="s">
        <v>106</v>
      </c>
      <c r="G111" s="4"/>
    </row>
    <row r="112" spans="1:7" ht="56.25" x14ac:dyDescent="0.3">
      <c r="A112" s="2" t="s">
        <v>160</v>
      </c>
      <c r="B112" s="22" t="s">
        <v>184</v>
      </c>
      <c r="C112" s="19" t="s">
        <v>37</v>
      </c>
      <c r="D112" s="35">
        <v>3084</v>
      </c>
      <c r="E112" s="35">
        <v>0</v>
      </c>
      <c r="F112" s="27">
        <v>1420341110</v>
      </c>
      <c r="G112" s="4"/>
    </row>
    <row r="113" spans="1:7" ht="56.25" x14ac:dyDescent="0.3">
      <c r="A113" s="2" t="s">
        <v>161</v>
      </c>
      <c r="B113" s="22" t="s">
        <v>185</v>
      </c>
      <c r="C113" s="19" t="s">
        <v>37</v>
      </c>
      <c r="D113" s="35">
        <v>0</v>
      </c>
      <c r="E113" s="35">
        <v>235.4</v>
      </c>
      <c r="F113" s="4" t="s">
        <v>107</v>
      </c>
      <c r="G113" s="4"/>
    </row>
    <row r="114" spans="1:7" ht="56.25" x14ac:dyDescent="0.3">
      <c r="A114" s="2" t="s">
        <v>162</v>
      </c>
      <c r="B114" s="22" t="s">
        <v>108</v>
      </c>
      <c r="C114" s="19" t="s">
        <v>37</v>
      </c>
      <c r="D114" s="35">
        <v>3084</v>
      </c>
      <c r="E114" s="35">
        <v>0</v>
      </c>
      <c r="F114" s="27">
        <v>1420341350</v>
      </c>
      <c r="G114" s="4"/>
    </row>
    <row r="115" spans="1:7" ht="56.25" x14ac:dyDescent="0.3">
      <c r="A115" s="2" t="s">
        <v>163</v>
      </c>
      <c r="B115" s="22" t="s">
        <v>109</v>
      </c>
      <c r="C115" s="19" t="s">
        <v>37</v>
      </c>
      <c r="D115" s="35">
        <v>227.7</v>
      </c>
      <c r="E115" s="35">
        <v>3188.9</v>
      </c>
      <c r="F115" s="4" t="s">
        <v>111</v>
      </c>
      <c r="G115" s="4"/>
    </row>
    <row r="116" spans="1:7" ht="56.25" x14ac:dyDescent="0.3">
      <c r="A116" s="2" t="s">
        <v>164</v>
      </c>
      <c r="B116" s="22" t="s">
        <v>110</v>
      </c>
      <c r="C116" s="19" t="s">
        <v>37</v>
      </c>
      <c r="D116" s="35">
        <v>227</v>
      </c>
      <c r="E116" s="35">
        <v>3188.9</v>
      </c>
      <c r="F116" s="4" t="s">
        <v>112</v>
      </c>
      <c r="G116" s="4"/>
    </row>
    <row r="117" spans="1:7" ht="56.25" x14ac:dyDescent="0.3">
      <c r="A117" s="2" t="s">
        <v>165</v>
      </c>
      <c r="B117" s="22" t="s">
        <v>113</v>
      </c>
      <c r="C117" s="19" t="s">
        <v>37</v>
      </c>
      <c r="D117" s="35">
        <v>0</v>
      </c>
      <c r="E117" s="35">
        <v>236</v>
      </c>
      <c r="F117" s="4" t="s">
        <v>114</v>
      </c>
      <c r="G117" s="4"/>
    </row>
    <row r="118" spans="1:7" ht="56.25" x14ac:dyDescent="0.3">
      <c r="A118" s="2" t="s">
        <v>166</v>
      </c>
      <c r="B118" s="22" t="s">
        <v>115</v>
      </c>
      <c r="C118" s="19" t="s">
        <v>37</v>
      </c>
      <c r="D118" s="35">
        <v>3084</v>
      </c>
      <c r="E118" s="35">
        <v>0</v>
      </c>
      <c r="F118" s="27">
        <v>1420341570</v>
      </c>
      <c r="G118" s="4"/>
    </row>
    <row r="119" spans="1:7" ht="56.25" x14ac:dyDescent="0.3">
      <c r="A119" s="2" t="s">
        <v>167</v>
      </c>
      <c r="B119" s="22" t="s">
        <v>116</v>
      </c>
      <c r="C119" s="19" t="s">
        <v>19</v>
      </c>
      <c r="D119" s="35">
        <v>50000</v>
      </c>
      <c r="E119" s="35">
        <v>0</v>
      </c>
      <c r="F119" s="24" t="s">
        <v>117</v>
      </c>
      <c r="G119" s="4"/>
    </row>
    <row r="120" spans="1:7" x14ac:dyDescent="0.3">
      <c r="A120" s="2"/>
      <c r="B120" s="22" t="s">
        <v>76</v>
      </c>
      <c r="C120" s="3"/>
      <c r="D120" s="35">
        <f>D121</f>
        <v>36453</v>
      </c>
      <c r="E120" s="35">
        <f>E121</f>
        <v>0</v>
      </c>
      <c r="F120" s="11"/>
      <c r="G120" s="11"/>
    </row>
    <row r="121" spans="1:7" ht="75" x14ac:dyDescent="0.3">
      <c r="A121" s="2" t="s">
        <v>168</v>
      </c>
      <c r="B121" s="22" t="s">
        <v>77</v>
      </c>
      <c r="C121" s="19" t="s">
        <v>78</v>
      </c>
      <c r="D121" s="35">
        <v>36453</v>
      </c>
      <c r="E121" s="35">
        <v>0</v>
      </c>
      <c r="F121" s="24" t="s">
        <v>79</v>
      </c>
      <c r="G121" s="4"/>
    </row>
    <row r="122" spans="1:7" x14ac:dyDescent="0.3">
      <c r="A122" s="17"/>
      <c r="B122" s="40" t="s">
        <v>12</v>
      </c>
      <c r="C122" s="40"/>
      <c r="D122" s="35">
        <f>D11+D41+D58+D69+D105+D120+D102+D110</f>
        <v>3967216.8000000007</v>
      </c>
      <c r="E122" s="35">
        <f>E11+E41+E58+E69+E105+E120+E102+E110</f>
        <v>3826398.9</v>
      </c>
      <c r="F122" s="4"/>
      <c r="G122" s="4"/>
    </row>
    <row r="123" spans="1:7" x14ac:dyDescent="0.3">
      <c r="A123" s="17"/>
      <c r="B123" s="43" t="s">
        <v>13</v>
      </c>
      <c r="C123" s="44"/>
      <c r="D123" s="35"/>
      <c r="E123" s="35"/>
      <c r="F123" s="4"/>
      <c r="G123" s="4"/>
    </row>
    <row r="124" spans="1:7" x14ac:dyDescent="0.3">
      <c r="A124" s="17"/>
      <c r="B124" s="45" t="s">
        <v>45</v>
      </c>
      <c r="C124" s="46"/>
      <c r="D124" s="35">
        <f>D72</f>
        <v>1025745.8</v>
      </c>
      <c r="E124" s="35">
        <f>E72</f>
        <v>1185000</v>
      </c>
      <c r="F124" s="4"/>
      <c r="G124" s="4"/>
    </row>
    <row r="125" spans="1:7" x14ac:dyDescent="0.3">
      <c r="A125" s="17"/>
      <c r="B125" s="29" t="s">
        <v>17</v>
      </c>
      <c r="C125" s="30"/>
      <c r="D125" s="35">
        <f>D14+D44</f>
        <v>448167.5</v>
      </c>
      <c r="E125" s="35">
        <f>E14+E44</f>
        <v>451206.7</v>
      </c>
      <c r="F125" s="4"/>
      <c r="G125" s="4"/>
    </row>
    <row r="126" spans="1:7" x14ac:dyDescent="0.3">
      <c r="A126" s="17"/>
      <c r="B126" s="29" t="s">
        <v>41</v>
      </c>
      <c r="C126" s="30"/>
      <c r="D126" s="35">
        <f>D45</f>
        <v>55069.4</v>
      </c>
      <c r="E126" s="35">
        <f>E45</f>
        <v>60354.3</v>
      </c>
      <c r="F126" s="4"/>
      <c r="G126" s="4"/>
    </row>
    <row r="127" spans="1:7" x14ac:dyDescent="0.3">
      <c r="A127" s="17"/>
      <c r="B127" s="40" t="s">
        <v>14</v>
      </c>
      <c r="C127" s="40"/>
      <c r="D127" s="35"/>
      <c r="E127" s="35"/>
      <c r="F127" s="4"/>
      <c r="G127" s="4"/>
    </row>
    <row r="128" spans="1:7" x14ac:dyDescent="0.3">
      <c r="A128" s="17"/>
      <c r="B128" s="40" t="s">
        <v>4</v>
      </c>
      <c r="C128" s="49"/>
      <c r="D128" s="35">
        <f>D46+D47+D48+D49</f>
        <v>265016.7</v>
      </c>
      <c r="E128" s="35">
        <f>E46+E47+E48+E49</f>
        <v>208675.8</v>
      </c>
      <c r="F128" s="4"/>
      <c r="G128" s="4"/>
    </row>
    <row r="129" spans="1:7" x14ac:dyDescent="0.3">
      <c r="A129" s="17"/>
      <c r="B129" s="40" t="s">
        <v>7</v>
      </c>
      <c r="C129" s="49"/>
      <c r="D129" s="35">
        <f>D73+D77+D81+D85+D89+D93+D97+D101+D61+D62+D63+D64+D65+D66+D67+D68</f>
        <v>1622540.3</v>
      </c>
      <c r="E129" s="35">
        <f>E73+E77+E81+E85+E89+E93+E97+E101+E61+E62+E63+E64+E65+E66+E67+E68</f>
        <v>1679456.6</v>
      </c>
      <c r="F129" s="4"/>
      <c r="G129" s="4"/>
    </row>
    <row r="130" spans="1:7" x14ac:dyDescent="0.3">
      <c r="A130" s="17"/>
      <c r="B130" s="40" t="s">
        <v>15</v>
      </c>
      <c r="C130" s="49"/>
      <c r="D130" s="35">
        <f>D38+D39+D40</f>
        <v>32622.9</v>
      </c>
      <c r="E130" s="35">
        <f>E38+E39+E40</f>
        <v>16000</v>
      </c>
      <c r="F130" s="4"/>
      <c r="G130" s="4"/>
    </row>
    <row r="131" spans="1:7" x14ac:dyDescent="0.3">
      <c r="A131" s="6"/>
      <c r="B131" s="55" t="s">
        <v>3</v>
      </c>
      <c r="C131" s="49"/>
      <c r="D131" s="35">
        <f>D107</f>
        <v>165000</v>
      </c>
      <c r="E131" s="35">
        <f>E107</f>
        <v>0</v>
      </c>
      <c r="F131" s="4"/>
      <c r="G131" s="4"/>
    </row>
    <row r="132" spans="1:7" x14ac:dyDescent="0.3">
      <c r="A132" s="2"/>
      <c r="B132" s="55" t="s">
        <v>5</v>
      </c>
      <c r="C132" s="49"/>
      <c r="D132" s="35">
        <f>D50+D52+D55</f>
        <v>541810.30000000005</v>
      </c>
      <c r="E132" s="35">
        <f>E50+E52+E55</f>
        <v>927387.40000000014</v>
      </c>
      <c r="F132" s="4"/>
      <c r="G132" s="4"/>
    </row>
    <row r="133" spans="1:7" x14ac:dyDescent="0.3">
      <c r="A133" s="6"/>
      <c r="B133" s="53" t="s">
        <v>16</v>
      </c>
      <c r="C133" s="54"/>
      <c r="D133" s="35">
        <f>D103+D104</f>
        <v>30500</v>
      </c>
      <c r="E133" s="35">
        <f>E103+E104</f>
        <v>0</v>
      </c>
      <c r="F133" s="4"/>
      <c r="G133" s="4"/>
    </row>
    <row r="134" spans="1:7" x14ac:dyDescent="0.3">
      <c r="A134" s="6"/>
      <c r="B134" s="52" t="s">
        <v>19</v>
      </c>
      <c r="C134" s="52"/>
      <c r="D134" s="35">
        <f>D119</f>
        <v>50000</v>
      </c>
      <c r="E134" s="35">
        <f>E119</f>
        <v>0</v>
      </c>
      <c r="F134" s="4"/>
      <c r="G134" s="4"/>
    </row>
    <row r="135" spans="1:7" x14ac:dyDescent="0.3">
      <c r="A135" s="6"/>
      <c r="B135" s="52" t="s">
        <v>20</v>
      </c>
      <c r="C135" s="52"/>
      <c r="D135" s="35">
        <f>D51+D106+D108+D109+D15+D19+D23+D24+D25+D29+D33+D34+D111+D112+D113+D114+D115+D116+D117+D118</f>
        <v>1223273.5999999999</v>
      </c>
      <c r="E135" s="35">
        <f>E51+E106+E108+E109+E15+E19+E23+E24+E25+E29+E33+E34+E111+E112+E113+E114+E115+E116+E117+E118</f>
        <v>994879.10000000009</v>
      </c>
      <c r="F135" s="4"/>
      <c r="G135" s="4"/>
    </row>
    <row r="136" spans="1:7" x14ac:dyDescent="0.3">
      <c r="A136" s="6"/>
      <c r="B136" s="52" t="s">
        <v>78</v>
      </c>
      <c r="C136" s="52"/>
      <c r="D136" s="35">
        <f>D121</f>
        <v>36453</v>
      </c>
      <c r="E136" s="35">
        <f>E121</f>
        <v>0</v>
      </c>
      <c r="F136" s="4"/>
      <c r="G136" s="4"/>
    </row>
  </sheetData>
  <autoFilter ref="A10:G136">
    <filterColumn colId="6">
      <filters>
        <filter val="софинансирование?"/>
      </filters>
    </filterColumn>
  </autoFilter>
  <mergeCells count="19">
    <mergeCell ref="B128:C128"/>
    <mergeCell ref="B129:C129"/>
    <mergeCell ref="B130:C130"/>
    <mergeCell ref="B136:C136"/>
    <mergeCell ref="B135:C135"/>
    <mergeCell ref="B134:C134"/>
    <mergeCell ref="B133:C133"/>
    <mergeCell ref="B131:C131"/>
    <mergeCell ref="B132:C132"/>
    <mergeCell ref="A5:E7"/>
    <mergeCell ref="B127:C127"/>
    <mergeCell ref="E9:E10"/>
    <mergeCell ref="B122:C122"/>
    <mergeCell ref="B123:C123"/>
    <mergeCell ref="B124:C124"/>
    <mergeCell ref="A9:A10"/>
    <mergeCell ref="B9:B10"/>
    <mergeCell ref="C9:C10"/>
    <mergeCell ref="D9:D10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2017-10-20T04:35:30Z</cp:lastPrinted>
  <dcterms:created xsi:type="dcterms:W3CDTF">2014-02-04T08:37:28Z</dcterms:created>
  <dcterms:modified xsi:type="dcterms:W3CDTF">2017-10-20T07:12:23Z</dcterms:modified>
</cp:coreProperties>
</file>