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БИ на 2019-2021\"/>
    </mc:Choice>
  </mc:AlternateContent>
  <bookViews>
    <workbookView xWindow="0" yWindow="0" windowWidth="28800" windowHeight="12135"/>
  </bookViews>
  <sheets>
    <sheet name="2019" sheetId="2" r:id="rId1"/>
  </sheets>
  <definedNames>
    <definedName name="_xlnm._FilterDatabase" localSheetId="0" hidden="1">'2019'!$A$11:$F$163</definedName>
    <definedName name="_xlnm.Print_Titles" localSheetId="0">'2019'!$10:$11</definedName>
    <definedName name="_xlnm.Print_Area" localSheetId="0">'2019'!$A$1:$D$163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D156" i="2" s="1"/>
  <c r="D15" i="2"/>
  <c r="D14" i="2"/>
  <c r="D39" i="2"/>
  <c r="D35" i="2"/>
  <c r="D158" i="2" s="1"/>
  <c r="D31" i="2"/>
  <c r="D26" i="2"/>
  <c r="D19" i="2"/>
  <c r="D12" i="2" l="1"/>
  <c r="D163" i="2"/>
  <c r="D162" i="2"/>
  <c r="D53" i="2"/>
  <c r="D52" i="2"/>
  <c r="D74" i="2"/>
  <c r="D71" i="2"/>
  <c r="D67" i="2"/>
  <c r="D50" i="2" l="1"/>
  <c r="D160" i="2"/>
  <c r="D136" i="2" l="1"/>
  <c r="D135" i="2"/>
  <c r="D138" i="2"/>
  <c r="D159" i="2" s="1"/>
  <c r="D133" i="2" l="1"/>
  <c r="D146" i="2" l="1"/>
  <c r="D97" i="2" l="1"/>
  <c r="D154" i="2" s="1"/>
  <c r="D96" i="2"/>
  <c r="D80" i="2"/>
  <c r="D79" i="2"/>
  <c r="D77" i="2" l="1"/>
  <c r="D88" i="2"/>
  <c r="D122" i="2" l="1"/>
  <c r="D118" i="2"/>
  <c r="D114" i="2"/>
  <c r="D110" i="2"/>
  <c r="D106" i="2"/>
  <c r="D98" i="2"/>
  <c r="D102" i="2"/>
  <c r="D161" i="2" l="1"/>
  <c r="D131" i="2" l="1"/>
  <c r="D155" i="2" l="1"/>
  <c r="D94" i="2" l="1"/>
  <c r="D150" i="2" l="1"/>
  <c r="D152" i="2" l="1"/>
</calcChain>
</file>

<file path=xl/sharedStrings.xml><?xml version="1.0" encoding="utf-8"?>
<sst xmlns="http://schemas.openxmlformats.org/spreadsheetml/2006/main" count="342" uniqueCount="203">
  <si>
    <t>№ п/п</t>
  </si>
  <si>
    <t>Образование</t>
  </si>
  <si>
    <t>в том числе:</t>
  </si>
  <si>
    <t>местный бюджет</t>
  </si>
  <si>
    <t>Жилищно-коммунальное хозяйство</t>
  </si>
  <si>
    <t>Внешнее благоустройство</t>
  </si>
  <si>
    <t>Управление внешнего благоустройства</t>
  </si>
  <si>
    <t>Дорожное хозяйство</t>
  </si>
  <si>
    <t>Физическая культура и спорт</t>
  </si>
  <si>
    <t xml:space="preserve">Комитет по физической культуре и спорту </t>
  </si>
  <si>
    <t>Всего:</t>
  </si>
  <si>
    <t>в том числе</t>
  </si>
  <si>
    <t>Департамент образования</t>
  </si>
  <si>
    <t>Управление жилищных отношений</t>
  </si>
  <si>
    <t>Исполнитель</t>
  </si>
  <si>
    <t>в разрезе исполнителей</t>
  </si>
  <si>
    <t>Департамент имущественных отношений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</si>
  <si>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</si>
  <si>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</si>
  <si>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</si>
  <si>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</si>
  <si>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</si>
  <si>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 решению</t>
  </si>
  <si>
    <t>Пермской городской Думы</t>
  </si>
  <si>
    <t>тыс. руб.</t>
  </si>
  <si>
    <t>краевой дорожный фонд</t>
  </si>
  <si>
    <t>Санитарно-эпидемиологическое благополучие</t>
  </si>
  <si>
    <t>Культура и молодежная политика</t>
  </si>
  <si>
    <t>ПЕРЕЧЕНЬ</t>
  </si>
  <si>
    <t xml:space="preserve">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2019 год</t>
  </si>
  <si>
    <t xml:space="preserve">Реконструкция ул. Героев Хасана от ул. Хлебозаводская до ул. Василия Васильева </t>
  </si>
  <si>
    <t>Реконструкция автомобильной дороги от ул. Героев Хасана до дома № 151а по ул. Героев Хасана с обустройством площадки для разворота общественного транспорта</t>
  </si>
  <si>
    <t>Реконструкция ул. Карпинского от ул. Архитектора Свиязева до ул. Советской Армии</t>
  </si>
  <si>
    <t xml:space="preserve">Строительство сквера на ул. Краснополянской, 12 </t>
  </si>
  <si>
    <t>Строительство сквера  по ул. Гашкова, 20</t>
  </si>
  <si>
    <t xml:space="preserve">Строительство сквера по ул. Корсуньской, 31 </t>
  </si>
  <si>
    <t xml:space="preserve">Строительство сквера по ул. Генерала Черняховского </t>
  </si>
  <si>
    <t>Строительство (реконструкция) сетей наружного освещения</t>
  </si>
  <si>
    <t>Строительство автомобильной дороги по ул. Журналиста Дементьева от ул. Лядовская до дома № 147 по ул. Журналиста Дементьева</t>
  </si>
  <si>
    <t>1020143600,10201ST04A</t>
  </si>
  <si>
    <t>1020141280,10201ST04I</t>
  </si>
  <si>
    <t>1020141500,10201ST04D</t>
  </si>
  <si>
    <t>10201ST04G</t>
  </si>
  <si>
    <t>1020141270,10201ST04J</t>
  </si>
  <si>
    <t>10201ST04Q</t>
  </si>
  <si>
    <t>1020143630,10201ST04V</t>
  </si>
  <si>
    <t>1020143640,10201ST04V</t>
  </si>
  <si>
    <t xml:space="preserve">Реконструкция сквера в 68 квартале, эспланада </t>
  </si>
  <si>
    <t xml:space="preserve">Реконструкция сада им. Н.В. Гоголя </t>
  </si>
  <si>
    <t>Управление капитального строительства</t>
  </si>
  <si>
    <t>Расширение и реконструкция (3 очередь) канализации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</si>
  <si>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</si>
  <si>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</si>
  <si>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</si>
  <si>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Реконструкция системы водоснабжения в микрорайоне «Южный»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</si>
  <si>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</si>
  <si>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Реконструкция сети водопровода по ул. Трамвайной Дзержинского района города Перми</t>
  </si>
  <si>
    <t>Реконструкция канализационной насосной станции «Речник» Дзержинского района города Перми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</si>
  <si>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</si>
  <si>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</si>
  <si>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блочной модульной котельной в микрорайоне «Южный»</t>
  </si>
  <si>
    <t>Реконструкция пересечения ул. Героев Хасана и Транссибирской магистрали (включая тоннель)</t>
  </si>
  <si>
    <t xml:space="preserve">Реконструкция кладбища «Северное» </t>
  </si>
  <si>
    <t>Строительство кладбища «Лесное»</t>
  </si>
  <si>
    <t xml:space="preserve">Строительство источников противопожарного водоснабжения </t>
  </si>
  <si>
    <t>Строительство противооползневого сооружения в районе жилых домов по ул. КИМ, 5, 7, ул. Ивановской, 19 и ул. Чехова, 2, 4, 6, 8, 10</t>
  </si>
  <si>
    <t>Строительство берегоукрепительного сооружения в районе жилых домов по ул. Куфонина 30, 32</t>
  </si>
  <si>
    <t>0230241020</t>
  </si>
  <si>
    <t>0220241030</t>
  </si>
  <si>
    <t>0220241410</t>
  </si>
  <si>
    <t>Реконструкция здания МАУК «Театр юного зрителя»</t>
  </si>
  <si>
    <t>0330242500</t>
  </si>
  <si>
    <t>Строительство спортивной базы «Летающий лыжник» г. Перми, ул. Тихая, 22</t>
  </si>
  <si>
    <t>Комитет физической культуры и спорта</t>
  </si>
  <si>
    <t>Строительство объектов недвижимого имущества и инженерной инфраструктуры на территории Экстрим-парка</t>
  </si>
  <si>
    <t>Приобретение физкультурно-оздоровительного комплекса по адресу: ул. Транспортная, 7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</si>
  <si>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</si>
  <si>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</si>
  <si>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0510141440</t>
  </si>
  <si>
    <t>0510141430</t>
  </si>
  <si>
    <t>0510141460</t>
  </si>
  <si>
    <t>0510141470</t>
  </si>
  <si>
    <t>0510141490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</si>
  <si>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</si>
  <si>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</si>
  <si>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153022С080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</si>
  <si>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</si>
  <si>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15302R0820</t>
  </si>
  <si>
    <t>Реконструкция ул. Революции от ЦКР до ул. Сибирской с обустройством трамвайной линии. 1 этап</t>
  </si>
  <si>
    <t>2019 год</t>
  </si>
  <si>
    <t>Строительство здания для размещения дошкольного образовательного учреждения по ул. Желябова, 16б</t>
  </si>
  <si>
    <t>Оснащение безвозмездно переданного в муниципальную собственность здания для размещения дошкольной образовательной организации по ул. Агатовая, 26</t>
  </si>
  <si>
    <t>Оснащение безвозмездно переданного в муниципальную собственность здания для размещения дошкольной образовательной организации в квартале 179</t>
  </si>
  <si>
    <t>Реконструкция здания под размещение общеобразовательной организации по ул. Целинной, 15/Ивана Франко, 49</t>
  </si>
  <si>
    <t>Реконструкция здания МАОУ «СОШ № 93» г. Перми (пристройка нового корпуса)</t>
  </si>
  <si>
    <t xml:space="preserve">Строительство нового корпуса МАОУ «Гимназия № 3» г. Перми
</t>
  </si>
  <si>
    <t>Строительство здания общеобразовательного учреждения по ул. Юнг Прикамья, 3</t>
  </si>
  <si>
    <t>Строительство спортивной площадки МАОУ «СОШ № 115» г. Перми</t>
  </si>
  <si>
    <t>Строительство спортивной площадки МАОУ «СОШ № 25» г. Перми</t>
  </si>
  <si>
    <t xml:space="preserve">Строительство спортивной площадки МАОУ «СОШ № 82» г. Перми
</t>
  </si>
  <si>
    <t>Строительство здания для размещения дошкольного образовательного учреждения по ул. Плеханова, 63</t>
  </si>
  <si>
    <t>Строительство спортивной площадки МАОУ «СОШ № 41» г. Перми</t>
  </si>
  <si>
    <t>0810141600</t>
  </si>
  <si>
    <t>0810141610</t>
  </si>
  <si>
    <t>0810141640</t>
  </si>
  <si>
    <t>0810143530</t>
  </si>
  <si>
    <t>0810143540</t>
  </si>
  <si>
    <t>0820141160</t>
  </si>
  <si>
    <t>0820141590</t>
  </si>
  <si>
    <t>0820141720</t>
  </si>
  <si>
    <t>0820142120</t>
  </si>
  <si>
    <t>0820141300</t>
  </si>
  <si>
    <t>0820142110</t>
  </si>
  <si>
    <t>0820241730</t>
  </si>
  <si>
    <t>0820241760</t>
  </si>
  <si>
    <t>0820241770</t>
  </si>
  <si>
    <t>0820241550</t>
  </si>
  <si>
    <t>1.</t>
  </si>
  <si>
    <t>6.</t>
  </si>
  <si>
    <t>2.</t>
  </si>
  <si>
    <t>5.</t>
  </si>
  <si>
    <t>7.</t>
  </si>
  <si>
    <t>3.</t>
  </si>
  <si>
    <t>4.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</si>
  <si>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</si>
  <si>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</si>
  <si>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</si>
  <si>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</si>
  <si>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</si>
  <si>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</si>
  <si>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</si>
  <si>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</si>
  <si>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</si>
  <si>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</si>
  <si>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</si>
  <si>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</si>
  <si>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</si>
  <si>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</si>
  <si>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</si>
  <si>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</si>
  <si>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</si>
  <si>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</si>
  <si>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</si>
  <si>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</si>
  <si>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</si>
  <si>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</si>
  <si>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</si>
  <si>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</si>
  <si>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</si>
  <si>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</si>
  <si>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</si>
  <si>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</si>
  <si>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55.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</si>
  <si>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</si>
  <si>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</si>
  <si>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</si>
  <si>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</si>
  <si>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</si>
  <si>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</si>
  <si>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</si>
  <si>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</si>
  <si>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</si>
  <si>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</si>
  <si>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</si>
  <si>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</si>
  <si>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</si>
  <si>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</si>
  <si>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</si>
  <si>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</si>
  <si>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</si>
  <si>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</si>
  <si>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</si>
  <si>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</si>
  <si>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</si>
  <si>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</si>
  <si>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</si>
  <si>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</si>
  <si>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</si>
  <si>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</si>
  <si>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</si>
  <si>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</si>
  <si>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13202SЖ240</t>
  </si>
  <si>
    <t>05101SP040</t>
  </si>
  <si>
    <t>08201SP040</t>
  </si>
  <si>
    <t>08201SH070</t>
  </si>
  <si>
    <t>15101SЖ160</t>
  </si>
  <si>
    <t>10201SТ040</t>
  </si>
  <si>
    <t xml:space="preserve">Строительство здания для размещения дошкольного образовательного учреждения по ул. Евгения Пермяка/Целинной
</t>
  </si>
  <si>
    <t>Строительство сетей водоснабжения в микрорайонах города Перми</t>
  </si>
  <si>
    <t>ПРИЛОЖЕНИЕ 9</t>
  </si>
  <si>
    <t xml:space="preserve">Строительство автомобильной дороги по ул. Маршала Жукова </t>
  </si>
  <si>
    <t xml:space="preserve"> Строительство автомобильной дороги по ул. Углеуральской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</si>
  <si>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</si>
  <si>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Реконструкция ул. Революции: 2 очередь моста через реку Егошиху</t>
  </si>
  <si>
    <t>Реконструкция шоссе Космонавтов от ул. Плеханова до площади ЦКР</t>
  </si>
  <si>
    <t>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</t>
  </si>
  <si>
    <t>Строительство кольцевой линии электроснабжения для обеспечения вторым независимым источником электроснабжения газовой котельной по ул. Железнодорожной, 22а города Перми</t>
  </si>
  <si>
    <t>Реконструкция здания муниципального автономного учреждения дополнительного образования «Детско-юношеский центр имени Василия Соломина»</t>
  </si>
  <si>
    <t>Реконструкция ледовой арены МАУ ДО  «ДЮЦ «Здоровье»</t>
  </si>
  <si>
    <t>Реконструкция здания МБОУ  «Гимназия № 17» г. Перми (пристройка нового корпуса)</t>
  </si>
  <si>
    <t>Строительство приюта для содержания безнадзорных животных по ул. Верхне-Муллинской, 106а г. Перми</t>
  </si>
  <si>
    <t>Строительство парка Победы</t>
  </si>
  <si>
    <t>65.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</si>
</sst>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6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1" fillId="2" borderId="0" xfId="0" applyFont="1" applyFill="1"/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/>
    <xf numFmtId="164" fontId="3" fillId="2" borderId="2" xfId="0" applyNumberFormat="1" applyFont="1" applyFill="1" applyBorder="1" applyAlignment="1">
      <alignment horizontal="left" vertical="top"/>
    </xf>
    <xf numFmtId="164" fontId="3" fillId="2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5" fontId="1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5" fontId="3" fillId="2" borderId="1" xfId="0" applyNumberFormat="1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right" vertical="center" wrapText="1"/>
    </xf>
    <xf numFmtId="165" fontId="3" fillId="2" borderId="4" xfId="0" applyNumberFormat="1" applyFont="1" applyFill="1" applyBorder="1" applyAlignment="1">
      <alignment horizontal="right" vertical="center"/>
    </xf>
    <xf numFmtId="165" fontId="3" fillId="2" borderId="4" xfId="0" applyNumberFormat="1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165" fontId="3" fillId="2" borderId="0" xfId="0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vertical="top" wrapText="1"/>
    </xf>
    <xf numFmtId="0" fontId="0" fillId="2" borderId="4" xfId="0" applyFill="1" applyBorder="1" applyAlignment="1">
      <alignment horizontal="left" wrapText="1"/>
    </xf>
    <xf numFmtId="0" fontId="1" fillId="2" borderId="5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F164"/>
  <sheetViews>
    <sheetView tabSelected="1" topLeftCell="A147" zoomScale="70" zoomScaleNormal="70" workbookViewId="0">
      <selection activeCell="D136" activeCellId="3" sqref="D15 D53 D80 D136"/>
    </sheetView>
  </sheetViews>
  <sheetFormatPr defaultColWidth="9.140625" defaultRowHeight="18.75" x14ac:dyDescent="0.25"/>
  <cols>
    <col min="1" max="1" width="5.42578125" style="2" customWidth="1"/>
    <col min="2" max="2" width="76.85546875" style="18" customWidth="1"/>
    <col min="3" max="3" width="20.28515625" style="6" customWidth="1"/>
    <col min="4" max="4" width="17.5703125" style="20" customWidth="1"/>
    <col min="5" max="5" width="26.7109375" style="29" hidden="1" customWidth="1"/>
    <col min="6" max="6" width="6.140625" style="8" hidden="1" customWidth="1"/>
    <col min="7" max="24" width="20.85546875" style="2" customWidth="1"/>
    <col min="25" max="16384" width="9.140625" style="2"/>
  </cols>
  <sheetData>
    <row r="1" spans="1:6" x14ac:dyDescent="0.25">
      <c r="D1" s="20" t="s">
        <v>189</v>
      </c>
    </row>
    <row r="2" spans="1:6" x14ac:dyDescent="0.25">
      <c r="D2" s="20" t="s">
        <v>22</v>
      </c>
    </row>
    <row r="3" spans="1:6" x14ac:dyDescent="0.25">
      <c r="D3" s="20" t="s">
        <v>23</v>
      </c>
    </row>
    <row r="5" spans="1:6" ht="18" x14ac:dyDescent="0.25">
      <c r="D5" s="21"/>
    </row>
    <row r="6" spans="1:6" ht="18.75" customHeight="1" x14ac:dyDescent="0.25">
      <c r="A6" s="56" t="s">
        <v>28</v>
      </c>
      <c r="B6" s="57"/>
      <c r="C6" s="58"/>
      <c r="D6" s="59"/>
    </row>
    <row r="7" spans="1:6" ht="15.75" customHeight="1" x14ac:dyDescent="0.25">
      <c r="A7" s="56" t="s">
        <v>29</v>
      </c>
      <c r="B7" s="57"/>
      <c r="C7" s="58"/>
      <c r="D7" s="59"/>
    </row>
    <row r="8" spans="1:6" ht="19.5" customHeight="1" x14ac:dyDescent="0.25">
      <c r="A8" s="64"/>
      <c r="B8" s="57"/>
      <c r="C8" s="58"/>
      <c r="D8" s="59"/>
    </row>
    <row r="9" spans="1:6" x14ac:dyDescent="0.25">
      <c r="A9" s="7"/>
      <c r="B9" s="19"/>
      <c r="D9" s="20" t="s">
        <v>24</v>
      </c>
      <c r="E9" s="30"/>
    </row>
    <row r="10" spans="1:6" ht="18" customHeight="1" x14ac:dyDescent="0.25">
      <c r="A10" s="60" t="s">
        <v>0</v>
      </c>
      <c r="B10" s="60" t="s">
        <v>18</v>
      </c>
      <c r="C10" s="60" t="s">
        <v>14</v>
      </c>
      <c r="D10" s="62" t="s">
        <v>89</v>
      </c>
    </row>
    <row r="11" spans="1:6" ht="18" customHeight="1" x14ac:dyDescent="0.25">
      <c r="A11" s="61"/>
      <c r="B11" s="61"/>
      <c r="C11" s="61"/>
      <c r="D11" s="63"/>
    </row>
    <row r="12" spans="1:6" x14ac:dyDescent="0.25">
      <c r="A12" s="1"/>
      <c r="B12" s="10" t="s">
        <v>1</v>
      </c>
      <c r="C12" s="9"/>
      <c r="D12" s="22">
        <f>D14+D15+D16</f>
        <v>1120344.9000000001</v>
      </c>
    </row>
    <row r="13" spans="1:6" x14ac:dyDescent="0.25">
      <c r="A13" s="1"/>
      <c r="B13" s="12" t="s">
        <v>2</v>
      </c>
      <c r="C13" s="9"/>
      <c r="D13" s="22"/>
    </row>
    <row r="14" spans="1:6" hidden="1" x14ac:dyDescent="0.3">
      <c r="A14" s="1"/>
      <c r="B14" s="12" t="s">
        <v>3</v>
      </c>
      <c r="C14" s="10"/>
      <c r="D14" s="27">
        <f>D17+D18+D21+D24+D25+D28+D30+D33+D37+D41+D43+D44+D45+D46+D47+D48+D49</f>
        <v>691494.9</v>
      </c>
      <c r="F14" s="8">
        <v>0</v>
      </c>
    </row>
    <row r="15" spans="1:6" x14ac:dyDescent="0.25">
      <c r="A15" s="1"/>
      <c r="B15" s="12" t="s">
        <v>17</v>
      </c>
      <c r="C15" s="9"/>
      <c r="D15" s="22">
        <f>D22+D29+D34+D38+D42</f>
        <v>378355.19999999995</v>
      </c>
    </row>
    <row r="16" spans="1:6" x14ac:dyDescent="0.25">
      <c r="A16" s="1"/>
      <c r="B16" s="12" t="s">
        <v>21</v>
      </c>
      <c r="C16" s="9"/>
      <c r="D16" s="22">
        <f>D23</f>
        <v>50494.8</v>
      </c>
    </row>
    <row r="17" spans="1:6" ht="66" customHeight="1" x14ac:dyDescent="0.25">
      <c r="A17" s="1" t="s">
        <v>117</v>
      </c>
      <c r="B17" s="13" t="s">
        <v>187</v>
      </c>
      <c r="C17" s="38" t="s">
        <v>49</v>
      </c>
      <c r="D17" s="22">
        <v>11540.8</v>
      </c>
      <c r="E17" s="29" t="s">
        <v>102</v>
      </c>
    </row>
    <row r="18" spans="1:6" ht="66" customHeight="1" x14ac:dyDescent="0.25">
      <c r="A18" s="1" t="s">
        <v>119</v>
      </c>
      <c r="B18" s="13" t="s">
        <v>90</v>
      </c>
      <c r="C18" s="38" t="s">
        <v>49</v>
      </c>
      <c r="D18" s="23">
        <v>68901</v>
      </c>
      <c r="E18" s="29" t="s">
        <v>103</v>
      </c>
      <c r="F18" s="15"/>
    </row>
    <row r="19" spans="1:6" ht="60.75" customHeight="1" x14ac:dyDescent="0.25">
      <c r="A19" s="1" t="s">
        <v>122</v>
      </c>
      <c r="B19" s="13" t="s">
        <v>100</v>
      </c>
      <c r="C19" s="38" t="s">
        <v>49</v>
      </c>
      <c r="D19" s="22">
        <f>D21+D22+D23</f>
        <v>218445.8</v>
      </c>
    </row>
    <row r="20" spans="1:6" x14ac:dyDescent="0.25">
      <c r="A20" s="1"/>
      <c r="B20" s="10" t="s">
        <v>2</v>
      </c>
      <c r="C20" s="4"/>
      <c r="D20" s="22"/>
    </row>
    <row r="21" spans="1:6" hidden="1" x14ac:dyDescent="0.25">
      <c r="A21" s="1"/>
      <c r="B21" s="4" t="s">
        <v>3</v>
      </c>
      <c r="C21" s="4"/>
      <c r="D21" s="22">
        <v>40266.699999999997</v>
      </c>
      <c r="E21" s="29" t="s">
        <v>104</v>
      </c>
      <c r="F21" s="8">
        <v>0</v>
      </c>
    </row>
    <row r="22" spans="1:6" x14ac:dyDescent="0.25">
      <c r="A22" s="1"/>
      <c r="B22" s="4" t="s">
        <v>17</v>
      </c>
      <c r="C22" s="4"/>
      <c r="D22" s="22">
        <v>127684.3</v>
      </c>
    </row>
    <row r="23" spans="1:6" x14ac:dyDescent="0.25">
      <c r="A23" s="1"/>
      <c r="B23" s="12" t="s">
        <v>21</v>
      </c>
      <c r="C23" s="4"/>
      <c r="D23" s="22">
        <v>50494.8</v>
      </c>
    </row>
    <row r="24" spans="1:6" ht="56.25" x14ac:dyDescent="0.25">
      <c r="A24" s="1" t="s">
        <v>123</v>
      </c>
      <c r="B24" s="13" t="s">
        <v>91</v>
      </c>
      <c r="C24" s="4" t="s">
        <v>12</v>
      </c>
      <c r="D24" s="22">
        <v>16047.4</v>
      </c>
      <c r="E24" s="29" t="s">
        <v>105</v>
      </c>
    </row>
    <row r="25" spans="1:6" ht="56.25" x14ac:dyDescent="0.25">
      <c r="A25" s="1" t="s">
        <v>120</v>
      </c>
      <c r="B25" s="13" t="s">
        <v>92</v>
      </c>
      <c r="C25" s="4" t="s">
        <v>12</v>
      </c>
      <c r="D25" s="22">
        <v>7183.8</v>
      </c>
      <c r="E25" s="29" t="s">
        <v>106</v>
      </c>
    </row>
    <row r="26" spans="1:6" ht="59.25" customHeight="1" x14ac:dyDescent="0.25">
      <c r="A26" s="1" t="s">
        <v>118</v>
      </c>
      <c r="B26" s="13" t="s">
        <v>197</v>
      </c>
      <c r="C26" s="38" t="s">
        <v>49</v>
      </c>
      <c r="D26" s="22">
        <f>D28+D29</f>
        <v>54466.3</v>
      </c>
    </row>
    <row r="27" spans="1:6" x14ac:dyDescent="0.25">
      <c r="A27" s="1"/>
      <c r="B27" s="10" t="s">
        <v>2</v>
      </c>
      <c r="C27" s="4"/>
      <c r="D27" s="22"/>
    </row>
    <row r="28" spans="1:6" hidden="1" x14ac:dyDescent="0.25">
      <c r="A28" s="1"/>
      <c r="B28" s="4" t="s">
        <v>3</v>
      </c>
      <c r="C28" s="4"/>
      <c r="D28" s="22"/>
      <c r="F28" s="8">
        <v>0</v>
      </c>
    </row>
    <row r="29" spans="1:6" x14ac:dyDescent="0.25">
      <c r="A29" s="1"/>
      <c r="B29" s="4" t="s">
        <v>17</v>
      </c>
      <c r="C29" s="4"/>
      <c r="D29" s="22">
        <v>54466.3</v>
      </c>
      <c r="E29" s="29" t="s">
        <v>183</v>
      </c>
    </row>
    <row r="30" spans="1:6" ht="61.5" customHeight="1" x14ac:dyDescent="0.25">
      <c r="A30" s="1" t="s">
        <v>121</v>
      </c>
      <c r="B30" s="13" t="s">
        <v>93</v>
      </c>
      <c r="C30" s="38" t="s">
        <v>49</v>
      </c>
      <c r="D30" s="22">
        <v>128574.9</v>
      </c>
      <c r="E30" s="29" t="s">
        <v>107</v>
      </c>
    </row>
    <row r="31" spans="1:6" ht="63" customHeight="1" x14ac:dyDescent="0.25">
      <c r="A31" s="1" t="s">
        <v>124</v>
      </c>
      <c r="B31" s="13" t="s">
        <v>94</v>
      </c>
      <c r="C31" s="38" t="s">
        <v>49</v>
      </c>
      <c r="D31" s="22">
        <f>D33+D34</f>
        <v>202475.1</v>
      </c>
    </row>
    <row r="32" spans="1:6" x14ac:dyDescent="0.25">
      <c r="A32" s="1"/>
      <c r="B32" s="10" t="s">
        <v>2</v>
      </c>
      <c r="C32" s="4"/>
      <c r="D32" s="22"/>
    </row>
    <row r="33" spans="1:6" hidden="1" x14ac:dyDescent="0.25">
      <c r="A33" s="1"/>
      <c r="B33" s="4" t="s">
        <v>3</v>
      </c>
      <c r="C33" s="4"/>
      <c r="D33" s="22">
        <v>69858.100000000006</v>
      </c>
      <c r="E33" s="29" t="s">
        <v>108</v>
      </c>
      <c r="F33" s="8">
        <v>0</v>
      </c>
    </row>
    <row r="34" spans="1:6" x14ac:dyDescent="0.25">
      <c r="A34" s="1"/>
      <c r="B34" s="4" t="s">
        <v>17</v>
      </c>
      <c r="C34" s="4"/>
      <c r="D34" s="22">
        <v>132617</v>
      </c>
      <c r="E34" s="29" t="s">
        <v>184</v>
      </c>
    </row>
    <row r="35" spans="1:6" ht="42" customHeight="1" x14ac:dyDescent="0.25">
      <c r="A35" s="1" t="s">
        <v>125</v>
      </c>
      <c r="B35" s="13" t="s">
        <v>94</v>
      </c>
      <c r="C35" s="4" t="s">
        <v>12</v>
      </c>
      <c r="D35" s="22">
        <f>D37+D38</f>
        <v>20807.899999999998</v>
      </c>
    </row>
    <row r="36" spans="1:6" x14ac:dyDescent="0.25">
      <c r="A36" s="1"/>
      <c r="B36" s="10" t="s">
        <v>2</v>
      </c>
      <c r="C36" s="4"/>
      <c r="D36" s="22"/>
    </row>
    <row r="37" spans="1:6" hidden="1" x14ac:dyDescent="0.25">
      <c r="A37" s="1"/>
      <c r="B37" s="4" t="s">
        <v>3</v>
      </c>
      <c r="C37" s="4"/>
      <c r="D37" s="22">
        <v>16943.099999999999</v>
      </c>
      <c r="E37" s="29" t="s">
        <v>108</v>
      </c>
      <c r="F37" s="8">
        <v>0</v>
      </c>
    </row>
    <row r="38" spans="1:6" x14ac:dyDescent="0.25">
      <c r="A38" s="1"/>
      <c r="B38" s="4" t="s">
        <v>17</v>
      </c>
      <c r="C38" s="4"/>
      <c r="D38" s="22">
        <v>3864.8</v>
      </c>
      <c r="E38" s="29" t="s">
        <v>184</v>
      </c>
    </row>
    <row r="39" spans="1:6" ht="63.75" customHeight="1" x14ac:dyDescent="0.25">
      <c r="A39" s="1" t="s">
        <v>126</v>
      </c>
      <c r="B39" s="13" t="s">
        <v>95</v>
      </c>
      <c r="C39" s="38" t="s">
        <v>49</v>
      </c>
      <c r="D39" s="22">
        <f>D41+D42</f>
        <v>186468.6</v>
      </c>
    </row>
    <row r="40" spans="1:6" x14ac:dyDescent="0.25">
      <c r="A40" s="1"/>
      <c r="B40" s="10" t="s">
        <v>2</v>
      </c>
      <c r="C40" s="4"/>
      <c r="D40" s="22"/>
    </row>
    <row r="41" spans="1:6" hidden="1" x14ac:dyDescent="0.25">
      <c r="A41" s="1"/>
      <c r="B41" s="4" t="s">
        <v>3</v>
      </c>
      <c r="C41" s="4"/>
      <c r="D41" s="22">
        <v>126745.8</v>
      </c>
      <c r="E41" s="29" t="s">
        <v>109</v>
      </c>
      <c r="F41" s="8">
        <v>0</v>
      </c>
    </row>
    <row r="42" spans="1:6" x14ac:dyDescent="0.25">
      <c r="A42" s="1"/>
      <c r="B42" s="4" t="s">
        <v>17</v>
      </c>
      <c r="C42" s="4"/>
      <c r="D42" s="22">
        <v>59722.8</v>
      </c>
      <c r="E42" s="29" t="s">
        <v>183</v>
      </c>
    </row>
    <row r="43" spans="1:6" ht="60.75" customHeight="1" x14ac:dyDescent="0.25">
      <c r="A43" s="1" t="s">
        <v>127</v>
      </c>
      <c r="B43" s="13" t="s">
        <v>96</v>
      </c>
      <c r="C43" s="38" t="s">
        <v>49</v>
      </c>
      <c r="D43" s="22">
        <v>10287.200000000001</v>
      </c>
      <c r="E43" s="29" t="s">
        <v>110</v>
      </c>
    </row>
    <row r="44" spans="1:6" ht="61.5" customHeight="1" x14ac:dyDescent="0.25">
      <c r="A44" s="1" t="s">
        <v>128</v>
      </c>
      <c r="B44" s="12" t="s">
        <v>198</v>
      </c>
      <c r="C44" s="38" t="s">
        <v>49</v>
      </c>
      <c r="D44" s="22">
        <v>7133.5</v>
      </c>
      <c r="E44" s="29" t="s">
        <v>111</v>
      </c>
    </row>
    <row r="45" spans="1:6" ht="60.75" customHeight="1" x14ac:dyDescent="0.25">
      <c r="A45" s="1" t="s">
        <v>129</v>
      </c>
      <c r="B45" s="13" t="s">
        <v>199</v>
      </c>
      <c r="C45" s="38" t="s">
        <v>49</v>
      </c>
      <c r="D45" s="22">
        <v>140889.70000000001</v>
      </c>
      <c r="E45" s="29" t="s">
        <v>112</v>
      </c>
    </row>
    <row r="46" spans="1:6" ht="37.5" x14ac:dyDescent="0.25">
      <c r="A46" s="1" t="s">
        <v>130</v>
      </c>
      <c r="B46" s="13" t="s">
        <v>97</v>
      </c>
      <c r="C46" s="4" t="s">
        <v>12</v>
      </c>
      <c r="D46" s="22">
        <v>16000</v>
      </c>
      <c r="E46" s="29" t="s">
        <v>113</v>
      </c>
    </row>
    <row r="47" spans="1:6" ht="37.5" x14ac:dyDescent="0.25">
      <c r="A47" s="1" t="s">
        <v>131</v>
      </c>
      <c r="B47" s="13" t="s">
        <v>98</v>
      </c>
      <c r="C47" s="4" t="s">
        <v>12</v>
      </c>
      <c r="D47" s="22">
        <v>622.9</v>
      </c>
      <c r="E47" s="29" t="s">
        <v>114</v>
      </c>
    </row>
    <row r="48" spans="1:6" ht="49.5" customHeight="1" x14ac:dyDescent="0.25">
      <c r="A48" s="1" t="s">
        <v>132</v>
      </c>
      <c r="B48" s="13" t="s">
        <v>99</v>
      </c>
      <c r="C48" s="4" t="s">
        <v>12</v>
      </c>
      <c r="D48" s="22">
        <v>16000</v>
      </c>
      <c r="E48" s="29" t="s">
        <v>115</v>
      </c>
    </row>
    <row r="49" spans="1:6" ht="37.5" x14ac:dyDescent="0.25">
      <c r="A49" s="1" t="s">
        <v>133</v>
      </c>
      <c r="B49" s="13" t="s">
        <v>101</v>
      </c>
      <c r="C49" s="4" t="s">
        <v>12</v>
      </c>
      <c r="D49" s="22">
        <v>14500</v>
      </c>
      <c r="E49" s="29" t="s">
        <v>116</v>
      </c>
    </row>
    <row r="50" spans="1:6" x14ac:dyDescent="0.25">
      <c r="A50" s="1"/>
      <c r="B50" s="4" t="s">
        <v>4</v>
      </c>
      <c r="C50" s="38"/>
      <c r="D50" s="22">
        <f>D52+D53</f>
        <v>1387582.7000000002</v>
      </c>
    </row>
    <row r="51" spans="1:6" x14ac:dyDescent="0.25">
      <c r="A51" s="1"/>
      <c r="B51" s="10" t="s">
        <v>2</v>
      </c>
      <c r="C51" s="38"/>
      <c r="D51" s="22"/>
    </row>
    <row r="52" spans="1:6" hidden="1" x14ac:dyDescent="0.3">
      <c r="A52" s="1"/>
      <c r="B52" s="4" t="s">
        <v>3</v>
      </c>
      <c r="C52" s="4"/>
      <c r="D52" s="27">
        <f>D54+D55+D56+D57+D58+D59+D60+D61+D62+D63+D64+D65+D66+D69</f>
        <v>820066.20000000007</v>
      </c>
      <c r="F52" s="8">
        <v>0</v>
      </c>
    </row>
    <row r="53" spans="1:6" x14ac:dyDescent="0.25">
      <c r="A53" s="1"/>
      <c r="B53" s="4" t="s">
        <v>17</v>
      </c>
      <c r="C53" s="38"/>
      <c r="D53" s="22">
        <f>D70+D73+D76</f>
        <v>567516.5</v>
      </c>
    </row>
    <row r="54" spans="1:6" ht="56.25" x14ac:dyDescent="0.25">
      <c r="A54" s="1" t="s">
        <v>134</v>
      </c>
      <c r="B54" s="4" t="s">
        <v>50</v>
      </c>
      <c r="C54" s="38" t="s">
        <v>49</v>
      </c>
      <c r="D54" s="22">
        <v>79002.5</v>
      </c>
      <c r="E54" s="29">
        <v>1710141130</v>
      </c>
    </row>
    <row r="55" spans="1:6" ht="56.25" x14ac:dyDescent="0.25">
      <c r="A55" s="1" t="s">
        <v>135</v>
      </c>
      <c r="B55" s="4" t="s">
        <v>51</v>
      </c>
      <c r="C55" s="38" t="s">
        <v>49</v>
      </c>
      <c r="D55" s="22">
        <v>13479.7</v>
      </c>
      <c r="E55" s="29">
        <v>1710141220</v>
      </c>
    </row>
    <row r="56" spans="1:6" ht="56.25" x14ac:dyDescent="0.25">
      <c r="A56" s="1" t="s">
        <v>136</v>
      </c>
      <c r="B56" s="4" t="s">
        <v>52</v>
      </c>
      <c r="C56" s="38" t="s">
        <v>49</v>
      </c>
      <c r="D56" s="22">
        <v>9847.7000000000007</v>
      </c>
      <c r="E56" s="29">
        <v>1710141320</v>
      </c>
    </row>
    <row r="57" spans="1:6" ht="56.25" x14ac:dyDescent="0.25">
      <c r="A57" s="1" t="s">
        <v>137</v>
      </c>
      <c r="B57" s="4" t="s">
        <v>53</v>
      </c>
      <c r="C57" s="38" t="s">
        <v>49</v>
      </c>
      <c r="D57" s="22">
        <v>37555.4</v>
      </c>
      <c r="E57" s="29">
        <v>1710142260</v>
      </c>
    </row>
    <row r="58" spans="1:6" ht="56.25" x14ac:dyDescent="0.25">
      <c r="A58" s="1" t="s">
        <v>138</v>
      </c>
      <c r="B58" s="4" t="s">
        <v>54</v>
      </c>
      <c r="C58" s="38" t="s">
        <v>49</v>
      </c>
      <c r="D58" s="24">
        <v>2840</v>
      </c>
      <c r="E58" s="29">
        <v>1710142330</v>
      </c>
    </row>
    <row r="59" spans="1:6" ht="56.25" x14ac:dyDescent="0.25">
      <c r="A59" s="1" t="s">
        <v>139</v>
      </c>
      <c r="B59" s="4" t="s">
        <v>55</v>
      </c>
      <c r="C59" s="38" t="s">
        <v>49</v>
      </c>
      <c r="D59" s="24">
        <v>58</v>
      </c>
      <c r="E59" s="29">
        <v>1710142340</v>
      </c>
    </row>
    <row r="60" spans="1:6" ht="56.25" x14ac:dyDescent="0.25">
      <c r="A60" s="1" t="s">
        <v>140</v>
      </c>
      <c r="B60" s="4" t="s">
        <v>56</v>
      </c>
      <c r="C60" s="38" t="s">
        <v>49</v>
      </c>
      <c r="D60" s="24">
        <v>433</v>
      </c>
      <c r="E60" s="29">
        <v>1710142350</v>
      </c>
    </row>
    <row r="61" spans="1:6" ht="56.25" x14ac:dyDescent="0.25">
      <c r="A61" s="1" t="s">
        <v>141</v>
      </c>
      <c r="B61" s="4" t="s">
        <v>57</v>
      </c>
      <c r="C61" s="38" t="s">
        <v>49</v>
      </c>
      <c r="D61" s="24">
        <v>2500</v>
      </c>
      <c r="E61" s="29">
        <v>1710142360</v>
      </c>
    </row>
    <row r="62" spans="1:6" ht="56.25" x14ac:dyDescent="0.25">
      <c r="A62" s="1" t="s">
        <v>142</v>
      </c>
      <c r="B62" s="4" t="s">
        <v>58</v>
      </c>
      <c r="C62" s="38" t="s">
        <v>49</v>
      </c>
      <c r="D62" s="24">
        <v>6803</v>
      </c>
      <c r="E62" s="29">
        <v>1710142370</v>
      </c>
    </row>
    <row r="63" spans="1:6" ht="56.25" x14ac:dyDescent="0.25">
      <c r="A63" s="1" t="s">
        <v>143</v>
      </c>
      <c r="B63" s="4" t="s">
        <v>59</v>
      </c>
      <c r="C63" s="38" t="s">
        <v>49</v>
      </c>
      <c r="D63" s="24">
        <v>14238</v>
      </c>
      <c r="E63" s="29">
        <v>1710241100</v>
      </c>
    </row>
    <row r="64" spans="1:6" ht="56.25" x14ac:dyDescent="0.25">
      <c r="A64" s="1" t="s">
        <v>144</v>
      </c>
      <c r="B64" s="4" t="s">
        <v>60</v>
      </c>
      <c r="C64" s="38" t="s">
        <v>49</v>
      </c>
      <c r="D64" s="24">
        <v>39292.9</v>
      </c>
      <c r="E64" s="29">
        <v>1710441240</v>
      </c>
    </row>
    <row r="65" spans="1:6" ht="75" x14ac:dyDescent="0.25">
      <c r="A65" s="1" t="s">
        <v>145</v>
      </c>
      <c r="B65" s="4" t="s">
        <v>196</v>
      </c>
      <c r="C65" s="38" t="s">
        <v>49</v>
      </c>
      <c r="D65" s="24">
        <v>2799.2</v>
      </c>
      <c r="E65" s="29">
        <v>1710442380</v>
      </c>
    </row>
    <row r="66" spans="1:6" ht="56.25" x14ac:dyDescent="0.25">
      <c r="A66" s="1" t="s">
        <v>146</v>
      </c>
      <c r="B66" s="4" t="s">
        <v>188</v>
      </c>
      <c r="C66" s="38" t="s">
        <v>49</v>
      </c>
      <c r="D66" s="24">
        <v>5000</v>
      </c>
      <c r="E66" s="29">
        <v>1760142390</v>
      </c>
    </row>
    <row r="67" spans="1:6" ht="75" x14ac:dyDescent="0.25">
      <c r="A67" s="1" t="s">
        <v>147</v>
      </c>
      <c r="B67" s="4" t="s">
        <v>83</v>
      </c>
      <c r="C67" s="38" t="s">
        <v>13</v>
      </c>
      <c r="D67" s="24">
        <f>D69+D70</f>
        <v>1006877.2000000001</v>
      </c>
    </row>
    <row r="68" spans="1:6" x14ac:dyDescent="0.25">
      <c r="A68" s="1"/>
      <c r="B68" s="4" t="s">
        <v>2</v>
      </c>
      <c r="C68" s="38"/>
      <c r="D68" s="24"/>
    </row>
    <row r="69" spans="1:6" hidden="1" x14ac:dyDescent="0.25">
      <c r="A69" s="1"/>
      <c r="B69" s="4" t="s">
        <v>3</v>
      </c>
      <c r="C69" s="28"/>
      <c r="D69" s="24">
        <v>606216.80000000005</v>
      </c>
      <c r="F69" s="8">
        <v>0</v>
      </c>
    </row>
    <row r="70" spans="1:6" x14ac:dyDescent="0.25">
      <c r="A70" s="1"/>
      <c r="B70" s="4" t="s">
        <v>17</v>
      </c>
      <c r="C70" s="38"/>
      <c r="D70" s="24">
        <v>400660.4</v>
      </c>
      <c r="E70" s="29" t="s">
        <v>185</v>
      </c>
    </row>
    <row r="71" spans="1:6" ht="127.5" customHeight="1" x14ac:dyDescent="0.25">
      <c r="A71" s="1" t="s">
        <v>148</v>
      </c>
      <c r="B71" s="4" t="s">
        <v>84</v>
      </c>
      <c r="C71" s="38" t="s">
        <v>13</v>
      </c>
      <c r="D71" s="24">
        <f>D73</f>
        <v>118383.2</v>
      </c>
    </row>
    <row r="72" spans="1:6" x14ac:dyDescent="0.25">
      <c r="A72" s="1"/>
      <c r="B72" s="4" t="s">
        <v>2</v>
      </c>
      <c r="C72" s="38"/>
      <c r="D72" s="24"/>
    </row>
    <row r="73" spans="1:6" x14ac:dyDescent="0.25">
      <c r="A73" s="1"/>
      <c r="B73" s="4" t="s">
        <v>17</v>
      </c>
      <c r="C73" s="38"/>
      <c r="D73" s="24">
        <v>118383.2</v>
      </c>
      <c r="E73" s="29" t="s">
        <v>85</v>
      </c>
    </row>
    <row r="74" spans="1:6" ht="56.25" x14ac:dyDescent="0.25">
      <c r="A74" s="1" t="s">
        <v>149</v>
      </c>
      <c r="B74" s="4" t="s">
        <v>86</v>
      </c>
      <c r="C74" s="38" t="s">
        <v>13</v>
      </c>
      <c r="D74" s="24">
        <f>D76</f>
        <v>48472.9</v>
      </c>
    </row>
    <row r="75" spans="1:6" x14ac:dyDescent="0.25">
      <c r="A75" s="1"/>
      <c r="B75" s="4" t="s">
        <v>2</v>
      </c>
      <c r="C75" s="38"/>
      <c r="D75" s="24"/>
    </row>
    <row r="76" spans="1:6" x14ac:dyDescent="0.25">
      <c r="A76" s="1"/>
      <c r="B76" s="4" t="s">
        <v>17</v>
      </c>
      <c r="C76" s="38"/>
      <c r="D76" s="24">
        <v>48472.9</v>
      </c>
      <c r="E76" s="29" t="s">
        <v>87</v>
      </c>
    </row>
    <row r="77" spans="1:6" x14ac:dyDescent="0.25">
      <c r="A77" s="1"/>
      <c r="B77" s="4" t="s">
        <v>5</v>
      </c>
      <c r="C77" s="38"/>
      <c r="D77" s="22">
        <f>D79+D80</f>
        <v>336334.7</v>
      </c>
    </row>
    <row r="78" spans="1:6" x14ac:dyDescent="0.25">
      <c r="A78" s="1"/>
      <c r="B78" s="4" t="s">
        <v>2</v>
      </c>
      <c r="C78" s="38"/>
      <c r="D78" s="24"/>
    </row>
    <row r="79" spans="1:6" hidden="1" x14ac:dyDescent="0.3">
      <c r="A79" s="1"/>
      <c r="B79" s="4" t="s">
        <v>3</v>
      </c>
      <c r="C79" s="4"/>
      <c r="D79" s="25">
        <f>D81+D82+D83+D84+D85+D86+D87+D90+D92+D93</f>
        <v>201334.7</v>
      </c>
      <c r="F79" s="8">
        <v>0</v>
      </c>
    </row>
    <row r="80" spans="1:6" x14ac:dyDescent="0.25">
      <c r="A80" s="1"/>
      <c r="B80" s="4" t="s">
        <v>17</v>
      </c>
      <c r="C80" s="4"/>
      <c r="D80" s="24">
        <f>D91</f>
        <v>135000</v>
      </c>
    </row>
    <row r="81" spans="1:6" ht="75" x14ac:dyDescent="0.25">
      <c r="A81" s="1" t="s">
        <v>150</v>
      </c>
      <c r="B81" s="4" t="s">
        <v>37</v>
      </c>
      <c r="C81" s="4" t="s">
        <v>6</v>
      </c>
      <c r="D81" s="22">
        <v>36626.300000000003</v>
      </c>
      <c r="E81" s="29">
        <v>1020200000</v>
      </c>
    </row>
    <row r="82" spans="1:6" ht="75" x14ac:dyDescent="0.25">
      <c r="A82" s="1" t="s">
        <v>151</v>
      </c>
      <c r="B82" s="39" t="s">
        <v>33</v>
      </c>
      <c r="C82" s="4" t="s">
        <v>6</v>
      </c>
      <c r="D82" s="22">
        <v>7611.3</v>
      </c>
      <c r="E82" s="29">
        <v>1110541750</v>
      </c>
    </row>
    <row r="83" spans="1:6" ht="75" x14ac:dyDescent="0.25">
      <c r="A83" s="1" t="s">
        <v>153</v>
      </c>
      <c r="B83" s="39" t="s">
        <v>34</v>
      </c>
      <c r="C83" s="4" t="s">
        <v>6</v>
      </c>
      <c r="D83" s="22">
        <v>22491.5</v>
      </c>
      <c r="E83" s="29">
        <v>1110541780</v>
      </c>
    </row>
    <row r="84" spans="1:6" ht="75" x14ac:dyDescent="0.25">
      <c r="A84" s="1" t="s">
        <v>154</v>
      </c>
      <c r="B84" s="39" t="s">
        <v>48</v>
      </c>
      <c r="C84" s="4" t="s">
        <v>6</v>
      </c>
      <c r="D84" s="22">
        <v>2172.8000000000002</v>
      </c>
      <c r="E84" s="29">
        <v>1110541820</v>
      </c>
    </row>
    <row r="85" spans="1:6" ht="75" x14ac:dyDescent="0.25">
      <c r="A85" s="1" t="s">
        <v>155</v>
      </c>
      <c r="B85" s="39" t="s">
        <v>36</v>
      </c>
      <c r="C85" s="4" t="s">
        <v>6</v>
      </c>
      <c r="D85" s="22">
        <v>3309.4</v>
      </c>
      <c r="E85" s="29">
        <v>1110541830</v>
      </c>
    </row>
    <row r="86" spans="1:6" ht="75" x14ac:dyDescent="0.25">
      <c r="A86" s="1" t="s">
        <v>156</v>
      </c>
      <c r="B86" s="39" t="s">
        <v>35</v>
      </c>
      <c r="C86" s="4" t="s">
        <v>6</v>
      </c>
      <c r="D86" s="22">
        <v>1820.1</v>
      </c>
      <c r="E86" s="29">
        <v>1110541850</v>
      </c>
    </row>
    <row r="87" spans="1:6" ht="75" x14ac:dyDescent="0.25">
      <c r="A87" s="1" t="s">
        <v>157</v>
      </c>
      <c r="B87" s="39" t="s">
        <v>201</v>
      </c>
      <c r="C87" s="4" t="s">
        <v>6</v>
      </c>
      <c r="D87" s="22">
        <v>4956.7</v>
      </c>
      <c r="E87" s="29">
        <v>1110541860</v>
      </c>
    </row>
    <row r="88" spans="1:6" ht="75" x14ac:dyDescent="0.25">
      <c r="A88" s="1" t="s">
        <v>158</v>
      </c>
      <c r="B88" s="39" t="s">
        <v>47</v>
      </c>
      <c r="C88" s="4" t="s">
        <v>6</v>
      </c>
      <c r="D88" s="22">
        <f>D90+D91</f>
        <v>219867</v>
      </c>
    </row>
    <row r="89" spans="1:6" x14ac:dyDescent="0.25">
      <c r="A89" s="1"/>
      <c r="B89" s="4" t="s">
        <v>2</v>
      </c>
      <c r="C89" s="36"/>
      <c r="D89" s="22"/>
    </row>
    <row r="90" spans="1:6" hidden="1" x14ac:dyDescent="0.25">
      <c r="A90" s="1"/>
      <c r="B90" s="4" t="s">
        <v>3</v>
      </c>
      <c r="C90" s="14"/>
      <c r="D90" s="22">
        <v>84867</v>
      </c>
      <c r="E90" s="29">
        <v>1320242020</v>
      </c>
      <c r="F90" s="8">
        <v>0</v>
      </c>
    </row>
    <row r="91" spans="1:6" x14ac:dyDescent="0.25">
      <c r="A91" s="1"/>
      <c r="B91" s="4" t="s">
        <v>17</v>
      </c>
      <c r="C91" s="36"/>
      <c r="D91" s="22">
        <v>135000</v>
      </c>
      <c r="E91" s="29" t="s">
        <v>181</v>
      </c>
    </row>
    <row r="92" spans="1:6" ht="75" x14ac:dyDescent="0.25">
      <c r="A92" s="1" t="s">
        <v>159</v>
      </c>
      <c r="B92" s="39" t="s">
        <v>62</v>
      </c>
      <c r="C92" s="4" t="s">
        <v>6</v>
      </c>
      <c r="D92" s="22">
        <v>30036.1</v>
      </c>
      <c r="E92" s="29">
        <v>1120441540</v>
      </c>
    </row>
    <row r="93" spans="1:6" ht="75" x14ac:dyDescent="0.25">
      <c r="A93" s="1" t="s">
        <v>160</v>
      </c>
      <c r="B93" s="39" t="s">
        <v>63</v>
      </c>
      <c r="C93" s="4" t="s">
        <v>6</v>
      </c>
      <c r="D93" s="22">
        <v>7443.5</v>
      </c>
      <c r="E93" s="29">
        <v>1120441870</v>
      </c>
    </row>
    <row r="94" spans="1:6" x14ac:dyDescent="0.25">
      <c r="A94" s="1"/>
      <c r="B94" s="4" t="s">
        <v>7</v>
      </c>
      <c r="C94" s="38"/>
      <c r="D94" s="22">
        <f>D96+D97</f>
        <v>1464315.0999999999</v>
      </c>
    </row>
    <row r="95" spans="1:6" x14ac:dyDescent="0.25">
      <c r="A95" s="1"/>
      <c r="B95" s="10" t="s">
        <v>2</v>
      </c>
      <c r="C95" s="36"/>
      <c r="D95" s="24"/>
    </row>
    <row r="96" spans="1:6" hidden="1" x14ac:dyDescent="0.3">
      <c r="A96" s="1"/>
      <c r="B96" s="10" t="s">
        <v>3</v>
      </c>
      <c r="C96" s="5"/>
      <c r="D96" s="25">
        <f>D100+D104+D108+D112+D116+D120+D124+D126+D127+D128+D129+D130</f>
        <v>505895.59999999992</v>
      </c>
      <c r="F96" s="8">
        <v>0</v>
      </c>
    </row>
    <row r="97" spans="1:6" x14ac:dyDescent="0.25">
      <c r="A97" s="1"/>
      <c r="B97" s="10" t="s">
        <v>25</v>
      </c>
      <c r="C97" s="35"/>
      <c r="D97" s="24">
        <f>D101+D109+D113+D117+D121+D125+D105</f>
        <v>958419.5</v>
      </c>
    </row>
    <row r="98" spans="1:6" ht="75" x14ac:dyDescent="0.25">
      <c r="A98" s="1" t="s">
        <v>161</v>
      </c>
      <c r="B98" s="4" t="s">
        <v>30</v>
      </c>
      <c r="C98" s="4" t="s">
        <v>6</v>
      </c>
      <c r="D98" s="24">
        <f>D100+D101</f>
        <v>248624.9</v>
      </c>
    </row>
    <row r="99" spans="1:6" x14ac:dyDescent="0.25">
      <c r="A99" s="1"/>
      <c r="B99" s="4" t="s">
        <v>2</v>
      </c>
      <c r="C99" s="4"/>
      <c r="D99" s="24"/>
    </row>
    <row r="100" spans="1:6" hidden="1" x14ac:dyDescent="0.25">
      <c r="A100" s="1"/>
      <c r="B100" s="4" t="s">
        <v>3</v>
      </c>
      <c r="C100" s="4"/>
      <c r="D100" s="24">
        <v>164530.29999999999</v>
      </c>
      <c r="E100" s="29" t="s">
        <v>39</v>
      </c>
      <c r="F100" s="8">
        <v>0</v>
      </c>
    </row>
    <row r="101" spans="1:6" x14ac:dyDescent="0.25">
      <c r="A101" s="1"/>
      <c r="B101" s="4" t="s">
        <v>25</v>
      </c>
      <c r="C101" s="4"/>
      <c r="D101" s="26">
        <v>84094.6</v>
      </c>
      <c r="E101" s="29" t="s">
        <v>186</v>
      </c>
    </row>
    <row r="102" spans="1:6" ht="75" x14ac:dyDescent="0.25">
      <c r="A102" s="1" t="s">
        <v>162</v>
      </c>
      <c r="B102" s="4" t="s">
        <v>61</v>
      </c>
      <c r="C102" s="4" t="s">
        <v>6</v>
      </c>
      <c r="D102" s="24">
        <f>D104+D105</f>
        <v>18135</v>
      </c>
    </row>
    <row r="103" spans="1:6" hidden="1" x14ac:dyDescent="0.25">
      <c r="A103" s="1"/>
      <c r="B103" s="4" t="s">
        <v>2</v>
      </c>
      <c r="C103" s="4"/>
      <c r="D103" s="24"/>
      <c r="F103" s="8">
        <v>0</v>
      </c>
    </row>
    <row r="104" spans="1:6" hidden="1" x14ac:dyDescent="0.25">
      <c r="A104" s="1"/>
      <c r="B104" s="4" t="s">
        <v>3</v>
      </c>
      <c r="C104" s="4"/>
      <c r="D104" s="24">
        <v>18135</v>
      </c>
      <c r="E104" s="29">
        <v>1020141920</v>
      </c>
      <c r="F104" s="8">
        <v>0</v>
      </c>
    </row>
    <row r="105" spans="1:6" hidden="1" x14ac:dyDescent="0.25">
      <c r="A105" s="1"/>
      <c r="B105" s="4" t="s">
        <v>25</v>
      </c>
      <c r="C105" s="4"/>
      <c r="D105" s="24">
        <v>0</v>
      </c>
      <c r="E105" s="29" t="s">
        <v>186</v>
      </c>
      <c r="F105" s="8">
        <v>0</v>
      </c>
    </row>
    <row r="106" spans="1:6" ht="69.75" customHeight="1" x14ac:dyDescent="0.25">
      <c r="A106" s="1" t="s">
        <v>163</v>
      </c>
      <c r="B106" s="4" t="s">
        <v>88</v>
      </c>
      <c r="C106" s="4" t="s">
        <v>6</v>
      </c>
      <c r="D106" s="24">
        <f>D108+D109</f>
        <v>732685.8</v>
      </c>
    </row>
    <row r="107" spans="1:6" x14ac:dyDescent="0.25">
      <c r="A107" s="1"/>
      <c r="B107" s="4" t="s">
        <v>2</v>
      </c>
      <c r="C107" s="4"/>
      <c r="D107" s="24"/>
    </row>
    <row r="108" spans="1:6" hidden="1" x14ac:dyDescent="0.25">
      <c r="A108" s="1"/>
      <c r="B108" s="4" t="s">
        <v>3</v>
      </c>
      <c r="C108" s="4"/>
      <c r="D108" s="24">
        <v>183171.5</v>
      </c>
      <c r="E108" s="29" t="s">
        <v>41</v>
      </c>
      <c r="F108" s="8">
        <v>0</v>
      </c>
    </row>
    <row r="109" spans="1:6" x14ac:dyDescent="0.25">
      <c r="A109" s="1"/>
      <c r="B109" s="4" t="s">
        <v>25</v>
      </c>
      <c r="C109" s="4"/>
      <c r="D109" s="24">
        <v>549514.30000000005</v>
      </c>
      <c r="E109" s="29" t="s">
        <v>186</v>
      </c>
    </row>
    <row r="110" spans="1:6" ht="75" x14ac:dyDescent="0.25">
      <c r="A110" s="1" t="s">
        <v>164</v>
      </c>
      <c r="B110" s="4" t="s">
        <v>31</v>
      </c>
      <c r="C110" s="4" t="s">
        <v>6</v>
      </c>
      <c r="D110" s="24">
        <f>D112+D113</f>
        <v>85032.299999999988</v>
      </c>
    </row>
    <row r="111" spans="1:6" x14ac:dyDescent="0.25">
      <c r="A111" s="1"/>
      <c r="B111" s="4" t="s">
        <v>2</v>
      </c>
      <c r="C111" s="4"/>
      <c r="D111" s="24"/>
    </row>
    <row r="112" spans="1:6" hidden="1" x14ac:dyDescent="0.25">
      <c r="A112" s="1"/>
      <c r="B112" s="4" t="s">
        <v>3</v>
      </c>
      <c r="C112" s="4"/>
      <c r="D112" s="24">
        <v>21258.1</v>
      </c>
      <c r="E112" s="29" t="s">
        <v>40</v>
      </c>
      <c r="F112" s="8">
        <v>0</v>
      </c>
    </row>
    <row r="113" spans="1:6" x14ac:dyDescent="0.25">
      <c r="A113" s="1"/>
      <c r="B113" s="4" t="s">
        <v>25</v>
      </c>
      <c r="C113" s="4"/>
      <c r="D113" s="24">
        <v>63774.2</v>
      </c>
      <c r="E113" s="29" t="s">
        <v>186</v>
      </c>
    </row>
    <row r="114" spans="1:6" ht="75" x14ac:dyDescent="0.25">
      <c r="A114" s="1" t="s">
        <v>165</v>
      </c>
      <c r="B114" s="4" t="s">
        <v>32</v>
      </c>
      <c r="C114" s="4" t="s">
        <v>6</v>
      </c>
      <c r="D114" s="24">
        <f>D116+D117</f>
        <v>230000</v>
      </c>
    </row>
    <row r="115" spans="1:6" x14ac:dyDescent="0.25">
      <c r="A115" s="1"/>
      <c r="B115" s="4" t="s">
        <v>2</v>
      </c>
      <c r="C115" s="4"/>
      <c r="D115" s="24"/>
    </row>
    <row r="116" spans="1:6" hidden="1" x14ac:dyDescent="0.25">
      <c r="A116" s="1"/>
      <c r="B116" s="4" t="s">
        <v>3</v>
      </c>
      <c r="C116" s="4"/>
      <c r="D116" s="24">
        <v>57500</v>
      </c>
      <c r="E116" s="29" t="s">
        <v>42</v>
      </c>
      <c r="F116" s="8">
        <v>0</v>
      </c>
    </row>
    <row r="117" spans="1:6" x14ac:dyDescent="0.25">
      <c r="A117" s="1"/>
      <c r="B117" s="4" t="s">
        <v>25</v>
      </c>
      <c r="C117" s="4"/>
      <c r="D117" s="24">
        <v>172500</v>
      </c>
      <c r="E117" s="29" t="s">
        <v>186</v>
      </c>
    </row>
    <row r="118" spans="1:6" ht="75" x14ac:dyDescent="0.25">
      <c r="A118" s="1" t="s">
        <v>166</v>
      </c>
      <c r="B118" s="4" t="s">
        <v>38</v>
      </c>
      <c r="C118" s="4" t="s">
        <v>6</v>
      </c>
      <c r="D118" s="24">
        <f>D120+D121</f>
        <v>100000</v>
      </c>
    </row>
    <row r="119" spans="1:6" x14ac:dyDescent="0.25">
      <c r="A119" s="1"/>
      <c r="B119" s="4" t="s">
        <v>2</v>
      </c>
      <c r="C119" s="4"/>
      <c r="D119" s="24"/>
    </row>
    <row r="120" spans="1:6" hidden="1" x14ac:dyDescent="0.25">
      <c r="A120" s="1"/>
      <c r="B120" s="4" t="s">
        <v>3</v>
      </c>
      <c r="C120" s="4"/>
      <c r="D120" s="24">
        <v>25000</v>
      </c>
      <c r="E120" s="29" t="s">
        <v>43</v>
      </c>
      <c r="F120" s="8">
        <v>0</v>
      </c>
    </row>
    <row r="121" spans="1:6" x14ac:dyDescent="0.25">
      <c r="A121" s="1"/>
      <c r="B121" s="4" t="s">
        <v>25</v>
      </c>
      <c r="C121" s="4"/>
      <c r="D121" s="24">
        <v>75000</v>
      </c>
      <c r="E121" s="29" t="s">
        <v>186</v>
      </c>
    </row>
    <row r="122" spans="1:6" ht="75" x14ac:dyDescent="0.25">
      <c r="A122" s="1" t="s">
        <v>167</v>
      </c>
      <c r="B122" s="4" t="s">
        <v>190</v>
      </c>
      <c r="C122" s="4" t="s">
        <v>6</v>
      </c>
      <c r="D122" s="22">
        <f>D124+D125</f>
        <v>18048.5</v>
      </c>
    </row>
    <row r="123" spans="1:6" x14ac:dyDescent="0.25">
      <c r="A123" s="1"/>
      <c r="B123" s="4" t="s">
        <v>2</v>
      </c>
      <c r="C123" s="4"/>
      <c r="D123" s="22"/>
    </row>
    <row r="124" spans="1:6" hidden="1" x14ac:dyDescent="0.25">
      <c r="A124" s="1"/>
      <c r="B124" s="4" t="s">
        <v>3</v>
      </c>
      <c r="C124" s="4"/>
      <c r="D124" s="22">
        <v>4512.1000000000004</v>
      </c>
      <c r="E124" s="29" t="s">
        <v>44</v>
      </c>
      <c r="F124" s="8">
        <v>0</v>
      </c>
    </row>
    <row r="125" spans="1:6" x14ac:dyDescent="0.25">
      <c r="A125" s="1"/>
      <c r="B125" s="4" t="s">
        <v>25</v>
      </c>
      <c r="C125" s="4"/>
      <c r="D125" s="22">
        <v>13536.4</v>
      </c>
      <c r="E125" s="29" t="s">
        <v>186</v>
      </c>
    </row>
    <row r="126" spans="1:6" ht="75" x14ac:dyDescent="0.25">
      <c r="A126" s="1" t="s">
        <v>168</v>
      </c>
      <c r="B126" s="4" t="s">
        <v>191</v>
      </c>
      <c r="C126" s="4" t="s">
        <v>6</v>
      </c>
      <c r="D126" s="22">
        <v>5527</v>
      </c>
      <c r="E126" s="29" t="s">
        <v>45</v>
      </c>
    </row>
    <row r="127" spans="1:6" ht="102" customHeight="1" x14ac:dyDescent="0.25">
      <c r="A127" s="1" t="s">
        <v>169</v>
      </c>
      <c r="B127" s="4" t="s">
        <v>195</v>
      </c>
      <c r="C127" s="4" t="s">
        <v>6</v>
      </c>
      <c r="D127" s="22">
        <v>1767</v>
      </c>
      <c r="E127" s="29" t="s">
        <v>46</v>
      </c>
    </row>
    <row r="128" spans="1:6" ht="75" x14ac:dyDescent="0.25">
      <c r="A128" s="1" t="s">
        <v>170</v>
      </c>
      <c r="B128" s="4" t="s">
        <v>192</v>
      </c>
      <c r="C128" s="4" t="s">
        <v>6</v>
      </c>
      <c r="D128" s="22">
        <v>17756.599999999999</v>
      </c>
      <c r="E128" s="29">
        <v>1020141480</v>
      </c>
    </row>
    <row r="129" spans="1:6" ht="75" x14ac:dyDescent="0.25">
      <c r="A129" s="1" t="s">
        <v>171</v>
      </c>
      <c r="B129" s="4" t="s">
        <v>193</v>
      </c>
      <c r="C129" s="4" t="s">
        <v>6</v>
      </c>
      <c r="D129" s="22">
        <v>4659</v>
      </c>
      <c r="E129" s="29">
        <v>1020142310</v>
      </c>
    </row>
    <row r="130" spans="1:6" ht="75" x14ac:dyDescent="0.25">
      <c r="A130" s="1" t="s">
        <v>152</v>
      </c>
      <c r="B130" s="4" t="s">
        <v>194</v>
      </c>
      <c r="C130" s="4" t="s">
        <v>6</v>
      </c>
      <c r="D130" s="22">
        <v>2079</v>
      </c>
      <c r="E130" s="29">
        <v>1020142320</v>
      </c>
    </row>
    <row r="131" spans="1:6" x14ac:dyDescent="0.25">
      <c r="A131" s="1"/>
      <c r="B131" s="4" t="s">
        <v>27</v>
      </c>
      <c r="C131" s="36"/>
      <c r="D131" s="22">
        <f>D132</f>
        <v>12000</v>
      </c>
    </row>
    <row r="132" spans="1:6" ht="56.25" x14ac:dyDescent="0.25">
      <c r="A132" s="1" t="s">
        <v>172</v>
      </c>
      <c r="B132" s="4" t="s">
        <v>70</v>
      </c>
      <c r="C132" s="38" t="s">
        <v>49</v>
      </c>
      <c r="D132" s="22">
        <v>12000</v>
      </c>
      <c r="E132" s="29" t="s">
        <v>71</v>
      </c>
    </row>
    <row r="133" spans="1:6" x14ac:dyDescent="0.25">
      <c r="A133" s="1"/>
      <c r="B133" s="31" t="s">
        <v>8</v>
      </c>
      <c r="C133" s="17"/>
      <c r="D133" s="22">
        <f>D137+D138+D142+D143+D144+D145</f>
        <v>289256.8</v>
      </c>
    </row>
    <row r="134" spans="1:6" x14ac:dyDescent="0.25">
      <c r="A134" s="34"/>
      <c r="B134" s="4" t="s">
        <v>2</v>
      </c>
      <c r="C134" s="17"/>
      <c r="D134" s="22"/>
    </row>
    <row r="135" spans="1:6" hidden="1" x14ac:dyDescent="0.25">
      <c r="A135" s="16"/>
      <c r="B135" s="4" t="s">
        <v>3</v>
      </c>
      <c r="C135" s="17"/>
      <c r="D135" s="22">
        <f>D137+D140+D142+D143+D144+D145</f>
        <v>249198.9</v>
      </c>
      <c r="F135" s="8">
        <v>0</v>
      </c>
    </row>
    <row r="136" spans="1:6" x14ac:dyDescent="0.25">
      <c r="A136" s="34"/>
      <c r="B136" s="4" t="s">
        <v>17</v>
      </c>
      <c r="C136" s="17"/>
      <c r="D136" s="22">
        <f>D141</f>
        <v>40057.9</v>
      </c>
    </row>
    <row r="137" spans="1:6" ht="75" x14ac:dyDescent="0.25">
      <c r="A137" s="41" t="s">
        <v>173</v>
      </c>
      <c r="B137" s="13" t="s">
        <v>72</v>
      </c>
      <c r="C137" s="38" t="s">
        <v>73</v>
      </c>
      <c r="D137" s="22">
        <v>9187.2999999999993</v>
      </c>
      <c r="E137" s="29" t="s">
        <v>78</v>
      </c>
    </row>
    <row r="138" spans="1:6" ht="56.25" x14ac:dyDescent="0.25">
      <c r="A138" s="42"/>
      <c r="B138" s="32"/>
      <c r="C138" s="38" t="s">
        <v>49</v>
      </c>
      <c r="D138" s="22">
        <f>D140+D141</f>
        <v>44223.3</v>
      </c>
    </row>
    <row r="139" spans="1:6" x14ac:dyDescent="0.25">
      <c r="A139" s="1"/>
      <c r="B139" s="4" t="s">
        <v>2</v>
      </c>
      <c r="C139" s="38"/>
      <c r="D139" s="22"/>
    </row>
    <row r="140" spans="1:6" hidden="1" x14ac:dyDescent="0.25">
      <c r="A140" s="1"/>
      <c r="B140" s="4" t="s">
        <v>3</v>
      </c>
      <c r="C140" s="3"/>
      <c r="D140" s="22">
        <v>4165.3999999999996</v>
      </c>
      <c r="E140" s="29" t="s">
        <v>78</v>
      </c>
      <c r="F140" s="8">
        <v>0</v>
      </c>
    </row>
    <row r="141" spans="1:6" x14ac:dyDescent="0.25">
      <c r="A141" s="1"/>
      <c r="B141" s="4" t="s">
        <v>17</v>
      </c>
      <c r="C141" s="38"/>
      <c r="D141" s="22">
        <v>40057.9</v>
      </c>
      <c r="E141" s="29" t="s">
        <v>182</v>
      </c>
    </row>
    <row r="142" spans="1:6" ht="56.25" x14ac:dyDescent="0.25">
      <c r="A142" s="1" t="s">
        <v>174</v>
      </c>
      <c r="B142" s="4" t="s">
        <v>74</v>
      </c>
      <c r="C142" s="38" t="s">
        <v>49</v>
      </c>
      <c r="D142" s="22">
        <v>20846.2</v>
      </c>
      <c r="E142" s="29" t="s">
        <v>79</v>
      </c>
    </row>
    <row r="143" spans="1:6" ht="56.25" x14ac:dyDescent="0.25">
      <c r="A143" s="1" t="s">
        <v>175</v>
      </c>
      <c r="B143" s="4" t="s">
        <v>75</v>
      </c>
      <c r="C143" s="38" t="s">
        <v>16</v>
      </c>
      <c r="D143" s="22">
        <v>165000</v>
      </c>
      <c r="E143" s="29" t="s">
        <v>80</v>
      </c>
    </row>
    <row r="144" spans="1:6" ht="56.25" x14ac:dyDescent="0.25">
      <c r="A144" s="1" t="s">
        <v>176</v>
      </c>
      <c r="B144" s="4" t="s">
        <v>76</v>
      </c>
      <c r="C144" s="38" t="s">
        <v>49</v>
      </c>
      <c r="D144" s="22">
        <v>26626.5</v>
      </c>
      <c r="E144" s="29" t="s">
        <v>81</v>
      </c>
    </row>
    <row r="145" spans="1:5" ht="56.25" x14ac:dyDescent="0.25">
      <c r="A145" s="1" t="s">
        <v>177</v>
      </c>
      <c r="B145" s="4" t="s">
        <v>77</v>
      </c>
      <c r="C145" s="38" t="s">
        <v>49</v>
      </c>
      <c r="D145" s="22">
        <v>23373.5</v>
      </c>
      <c r="E145" s="29" t="s">
        <v>82</v>
      </c>
    </row>
    <row r="146" spans="1:5" ht="19.5" customHeight="1" x14ac:dyDescent="0.25">
      <c r="A146" s="1"/>
      <c r="B146" s="4" t="s">
        <v>20</v>
      </c>
      <c r="C146" s="38"/>
      <c r="D146" s="22">
        <f>D147+D148+D149</f>
        <v>134891.20000000001</v>
      </c>
    </row>
    <row r="147" spans="1:5" ht="56.25" x14ac:dyDescent="0.25">
      <c r="A147" s="1" t="s">
        <v>178</v>
      </c>
      <c r="B147" s="4" t="s">
        <v>64</v>
      </c>
      <c r="C147" s="38" t="s">
        <v>49</v>
      </c>
      <c r="D147" s="22">
        <v>9933.7000000000007</v>
      </c>
      <c r="E147" s="29" t="s">
        <v>67</v>
      </c>
    </row>
    <row r="148" spans="1:5" ht="56.25" x14ac:dyDescent="0.25">
      <c r="A148" s="1" t="s">
        <v>179</v>
      </c>
      <c r="B148" s="4" t="s">
        <v>65</v>
      </c>
      <c r="C148" s="38" t="s">
        <v>49</v>
      </c>
      <c r="D148" s="22">
        <v>55416.7</v>
      </c>
      <c r="E148" s="29" t="s">
        <v>68</v>
      </c>
    </row>
    <row r="149" spans="1:5" ht="75" x14ac:dyDescent="0.25">
      <c r="A149" s="1" t="s">
        <v>180</v>
      </c>
      <c r="B149" s="4" t="s">
        <v>66</v>
      </c>
      <c r="C149" s="4" t="s">
        <v>6</v>
      </c>
      <c r="D149" s="22">
        <v>69540.800000000003</v>
      </c>
      <c r="E149" s="29" t="s">
        <v>69</v>
      </c>
    </row>
    <row r="150" spans="1:5" x14ac:dyDescent="0.25">
      <c r="A150" s="1"/>
      <c r="B150" s="4" t="s">
        <v>26</v>
      </c>
      <c r="C150" s="38"/>
      <c r="D150" s="22">
        <f>D151</f>
        <v>36453</v>
      </c>
    </row>
    <row r="151" spans="1:5" ht="56.25" x14ac:dyDescent="0.25">
      <c r="A151" s="1" t="s">
        <v>202</v>
      </c>
      <c r="B151" s="4" t="s">
        <v>200</v>
      </c>
      <c r="C151" s="38" t="s">
        <v>49</v>
      </c>
      <c r="D151" s="22">
        <v>36453</v>
      </c>
      <c r="E151" s="29">
        <v>9150041010</v>
      </c>
    </row>
    <row r="152" spans="1:5" x14ac:dyDescent="0.25">
      <c r="A152" s="1"/>
      <c r="B152" s="45" t="s">
        <v>10</v>
      </c>
      <c r="C152" s="46"/>
      <c r="D152" s="22">
        <f>D12+D50+D77+D94+D133+D146+D150+D131</f>
        <v>4781178.4000000004</v>
      </c>
    </row>
    <row r="153" spans="1:5" x14ac:dyDescent="0.25">
      <c r="A153" s="1"/>
      <c r="B153" s="45" t="s">
        <v>11</v>
      </c>
      <c r="C153" s="47"/>
      <c r="D153" s="22"/>
    </row>
    <row r="154" spans="1:5" x14ac:dyDescent="0.25">
      <c r="A154" s="1"/>
      <c r="B154" s="48" t="s">
        <v>25</v>
      </c>
      <c r="C154" s="49"/>
      <c r="D154" s="22">
        <f>D97</f>
        <v>958419.5</v>
      </c>
    </row>
    <row r="155" spans="1:5" x14ac:dyDescent="0.25">
      <c r="A155" s="1"/>
      <c r="B155" s="40" t="s">
        <v>17</v>
      </c>
      <c r="C155" s="37"/>
      <c r="D155" s="22">
        <f>D53+D15+D80+D136</f>
        <v>1120929.5999999999</v>
      </c>
    </row>
    <row r="156" spans="1:5" x14ac:dyDescent="0.25">
      <c r="A156" s="1"/>
      <c r="B156" s="40" t="s">
        <v>21</v>
      </c>
      <c r="C156" s="37"/>
      <c r="D156" s="22">
        <f>D16</f>
        <v>50494.8</v>
      </c>
    </row>
    <row r="157" spans="1:5" x14ac:dyDescent="0.25">
      <c r="A157" s="1"/>
      <c r="B157" s="50" t="s">
        <v>15</v>
      </c>
      <c r="C157" s="51"/>
      <c r="D157" s="22"/>
    </row>
    <row r="158" spans="1:5" x14ac:dyDescent="0.25">
      <c r="A158" s="1"/>
      <c r="B158" s="50" t="s">
        <v>12</v>
      </c>
      <c r="C158" s="53"/>
      <c r="D158" s="22">
        <f>D24+D25+D35+D46+D47+D48+D49</f>
        <v>91162</v>
      </c>
    </row>
    <row r="159" spans="1:5" x14ac:dyDescent="0.25">
      <c r="A159" s="1"/>
      <c r="B159" s="43" t="s">
        <v>19</v>
      </c>
      <c r="C159" s="44"/>
      <c r="D159" s="22">
        <f>D54+D55+D56+D57+D58+D59+D60+D61+D62+D63+D64+D65+D66+D138+D142+D144+D145+D147+D148+D151+D132+D17+D18+D19+D26+D30+D31+D39+D43+D44+D45</f>
        <v>1471905.2000000002</v>
      </c>
    </row>
    <row r="160" spans="1:5" x14ac:dyDescent="0.25">
      <c r="A160" s="1"/>
      <c r="B160" s="54" t="s">
        <v>13</v>
      </c>
      <c r="C160" s="55"/>
      <c r="D160" s="22">
        <f>D71+D74+D67</f>
        <v>1173733.3</v>
      </c>
    </row>
    <row r="161" spans="1:4" x14ac:dyDescent="0.25">
      <c r="A161" s="1"/>
      <c r="B161" s="50" t="s">
        <v>6</v>
      </c>
      <c r="C161" s="53"/>
      <c r="D161" s="22">
        <f>D81+D82+D83+D84+D85+D86+D87+D88+D92+D93+D98+D102+D106+D110+D114+D118+D122+D126+D127+D128+D129+D130+D149</f>
        <v>1870190.6</v>
      </c>
    </row>
    <row r="162" spans="1:4" x14ac:dyDescent="0.25">
      <c r="A162" s="1"/>
      <c r="B162" s="52" t="s">
        <v>9</v>
      </c>
      <c r="C162" s="53"/>
      <c r="D162" s="22">
        <f>D137</f>
        <v>9187.2999999999993</v>
      </c>
    </row>
    <row r="163" spans="1:4" x14ac:dyDescent="0.25">
      <c r="A163" s="11"/>
      <c r="B163" s="54" t="s">
        <v>16</v>
      </c>
      <c r="C163" s="55"/>
      <c r="D163" s="22">
        <f>D143</f>
        <v>165000</v>
      </c>
    </row>
    <row r="164" spans="1:4" x14ac:dyDescent="0.25">
      <c r="D164" s="33"/>
    </row>
  </sheetData>
  <autoFilter ref="A11:F163">
    <filterColumn colId="5">
      <filters blank="1"/>
    </filterColumn>
  </autoFilter>
  <mergeCells count="17">
    <mergeCell ref="A6:D6"/>
    <mergeCell ref="A10:A11"/>
    <mergeCell ref="B10:B11"/>
    <mergeCell ref="C10:C11"/>
    <mergeCell ref="D10:D11"/>
    <mergeCell ref="A7:D8"/>
    <mergeCell ref="B162:C162"/>
    <mergeCell ref="B161:C161"/>
    <mergeCell ref="B160:C160"/>
    <mergeCell ref="B158:C158"/>
    <mergeCell ref="B163:C163"/>
    <mergeCell ref="A137:A138"/>
    <mergeCell ref="B159:C159"/>
    <mergeCell ref="B152:C152"/>
    <mergeCell ref="B153:C153"/>
    <mergeCell ref="B154:C154"/>
    <mergeCell ref="B157:C157"/>
  </mergeCells>
  <pageMargins left="0.98425196850393704" right="0.39370078740157483" top="0.78740157480314965" bottom="0.78740157480314965" header="0.31496062992125984" footer="0.31496062992125984"/>
  <pageSetup paperSize="9" scale="74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</vt:lpstr>
      <vt:lpstr>'2019'!Заголовки_для_печати</vt:lpstr>
      <vt:lpstr>'2019'!Область_печати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2018-10-19T09:40:45Z</cp:lastPrinted>
  <dcterms:created xsi:type="dcterms:W3CDTF">2013-10-12T06:09:22Z</dcterms:created>
  <dcterms:modified xsi:type="dcterms:W3CDTF">2018-10-19T09:57:51Z</dcterms:modified>
</cp:coreProperties>
</file>