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БИ на 2019-2021\"/>
    </mc:Choice>
  </mc:AlternateContent>
  <bookViews>
    <workbookView xWindow="0" yWindow="0" windowWidth="28800" windowHeight="11835"/>
  </bookViews>
  <sheets>
    <sheet name="2020-2021" sheetId="1" r:id="rId1"/>
  </sheets>
  <definedNames>
    <definedName name="_xlnm._FilterDatabase" localSheetId="0" hidden="1">'2020-2021'!$A$10:$G$149</definedName>
    <definedName name="_xlnm.Print_Titles" localSheetId="0">'2020-2021'!$9:$10</definedName>
    <definedName name="_xlnm.Print_Area" localSheetId="0">'2020-2021'!$A:$E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1" l="1"/>
  <c r="D80" i="1"/>
  <c r="E81" i="1"/>
  <c r="D81" i="1"/>
  <c r="D146" i="1" l="1"/>
  <c r="E146" i="1"/>
  <c r="E14" i="1"/>
  <c r="D14" i="1"/>
  <c r="E13" i="1"/>
  <c r="D13" i="1"/>
  <c r="E25" i="1"/>
  <c r="D25" i="1"/>
  <c r="E129" i="1" l="1"/>
  <c r="D129" i="1"/>
  <c r="E29" i="1" l="1"/>
  <c r="D29" i="1"/>
  <c r="E19" i="1"/>
  <c r="D19" i="1"/>
  <c r="E15" i="1"/>
  <c r="D15" i="1"/>
  <c r="D147" i="1" l="1"/>
  <c r="E147" i="1"/>
  <c r="E42" i="1"/>
  <c r="E43" i="1"/>
  <c r="D43" i="1"/>
  <c r="D42" i="1"/>
  <c r="E64" i="1"/>
  <c r="D64" i="1"/>
  <c r="E61" i="1"/>
  <c r="D61" i="1"/>
  <c r="E57" i="1"/>
  <c r="D57" i="1"/>
  <c r="E148" i="1" l="1"/>
  <c r="D148" i="1"/>
  <c r="E40" i="1"/>
  <c r="D40" i="1"/>
  <c r="E136" i="1" l="1"/>
  <c r="D136" i="1"/>
  <c r="E126" i="1"/>
  <c r="D142" i="1" l="1"/>
  <c r="E114" i="1" l="1"/>
  <c r="E122" i="1" l="1"/>
  <c r="D122" i="1"/>
  <c r="E118" i="1"/>
  <c r="D118" i="1"/>
  <c r="D114" i="1"/>
  <c r="E110" i="1"/>
  <c r="D110" i="1"/>
  <c r="E106" i="1"/>
  <c r="D106" i="1"/>
  <c r="D102" i="1"/>
  <c r="E102" i="1"/>
  <c r="E98" i="1"/>
  <c r="D98" i="1"/>
  <c r="E94" i="1"/>
  <c r="D94" i="1"/>
  <c r="E90" i="1"/>
  <c r="D90" i="1"/>
  <c r="E86" i="1"/>
  <c r="D86" i="1"/>
  <c r="E82" i="1"/>
  <c r="D82" i="1"/>
  <c r="E73" i="1" l="1"/>
  <c r="D73" i="1"/>
  <c r="D67" i="1" l="1"/>
  <c r="D149" i="1"/>
  <c r="E67" i="1"/>
  <c r="E149" i="1"/>
  <c r="D126" i="1"/>
  <c r="D143" i="1" l="1"/>
  <c r="E142" i="1"/>
  <c r="E11" i="1" l="1"/>
  <c r="E78" i="1"/>
  <c r="D78" i="1"/>
  <c r="E143" i="1" l="1"/>
  <c r="D11" i="1" l="1"/>
  <c r="E138" i="1" l="1"/>
  <c r="E140" i="1" s="1"/>
  <c r="D138" i="1"/>
  <c r="D140" i="1" s="1"/>
</calcChain>
</file>

<file path=xl/sharedStrings.xml><?xml version="1.0" encoding="utf-8"?>
<sst xmlns="http://schemas.openxmlformats.org/spreadsheetml/2006/main" count="313" uniqueCount="185">
  <si>
    <t>№ п/п</t>
  </si>
  <si>
    <t>Исполнитель</t>
  </si>
  <si>
    <t>Образование</t>
  </si>
  <si>
    <t>Управление жилищных отношений</t>
  </si>
  <si>
    <t>Внешнее благоустройство</t>
  </si>
  <si>
    <t>Управление внешнего благоустройства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</si>
  <si>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</si>
  <si>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</si>
  <si>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</si>
  <si>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</si>
  <si>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</si>
  <si>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</si>
  <si>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</si>
  <si>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</si>
  <si>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</si>
  <si>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</si>
  <si>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</si>
  <si>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</si>
  <si>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</si>
  <si>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</si>
  <si>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</si>
  <si>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2020 год</t>
  </si>
  <si>
    <t>федеральный бюджет</t>
  </si>
  <si>
    <t>краевой дорожный фонд</t>
  </si>
  <si>
    <t>Санитарно-эпидемиологическое благополучие</t>
  </si>
  <si>
    <t>Культура и молодежная политика</t>
  </si>
  <si>
    <t>Жилищно-коммунальное хозяйство</t>
  </si>
  <si>
    <t>ПЕРЕЧЕНЬ</t>
  </si>
  <si>
    <t xml:space="preserve">Реконструкция ул. Героев Хасана от ул. Хлебозаводская до ул. Василия Васильева </t>
  </si>
  <si>
    <t>Реконструкция ул. Карпинского от ул. Архитектора Свиязева до ул. Советской Армии</t>
  </si>
  <si>
    <t>Строительство автомобильной дороги по ул. Журналиста Дементьева от ул. Лядовская до дома № 147 по ул. Журналиста Дементьева</t>
  </si>
  <si>
    <t xml:space="preserve">Реконструкция ул. Карпинского от ул. Мира до шоссе Космонавтов </t>
  </si>
  <si>
    <t xml:space="preserve">Строительство сквера по ул. Яблочкова </t>
  </si>
  <si>
    <t>Строительство (реконструкция) сетей наружного освещения</t>
  </si>
  <si>
    <t>1020143600,10201ST04A</t>
  </si>
  <si>
    <t>1020141500,10201ST04D</t>
  </si>
  <si>
    <t>10201ST04G</t>
  </si>
  <si>
    <t>1020141270,10201ST04J</t>
  </si>
  <si>
    <t>1020143610,10201ST04L</t>
  </si>
  <si>
    <t>1020143620,10201ST04N</t>
  </si>
  <si>
    <t>10201ST04Q</t>
  </si>
  <si>
    <t>1020143630,10201ST04V</t>
  </si>
  <si>
    <t>1020143640,10201ST04V</t>
  </si>
  <si>
    <t>1020143650,10201ST04W</t>
  </si>
  <si>
    <t>10201ST04V</t>
  </si>
  <si>
    <t>Расширение и реконструкция (3 очередь) канализации города Перми</t>
  </si>
  <si>
    <t>Управление капитального строительства</t>
  </si>
  <si>
    <t>Строительство водопроводных сетей в микрорайоне «Висим» Мотовилихинского района города Перми</t>
  </si>
  <si>
    <t>Санация и строительство 2-й нитки водовода Гайва-Заозерье</t>
  </si>
  <si>
    <t>Строительство блокировочной сети водопровода по ул. Макаренко Мотовилихинского района города Перми</t>
  </si>
  <si>
    <t>Реконструкция системы водоснабжения в микрорайоне «Южный»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</si>
  <si>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</si>
  <si>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</si>
  <si>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</si>
  <si>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</si>
  <si>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</si>
  <si>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</si>
  <si>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Реконструкция системы очистки сточных вод в микрорайоне «Крым» Кировского района города Перми</t>
  </si>
  <si>
    <t>Реконструкция здания МАУ «Дворец молодежи» г. Перми</t>
  </si>
  <si>
    <t>0410241910</t>
  </si>
  <si>
    <t>Реконструкция здания МАУК «Театр юного зрителя»</t>
  </si>
  <si>
    <t>0330242500</t>
  </si>
  <si>
    <t xml:space="preserve">Строительство источников противопожарного водоснабжения </t>
  </si>
  <si>
    <t>0230241020</t>
  </si>
  <si>
    <t>Строительство объектов недвижимого имущества и инженерной инфраструктуры на территории Экстрим-парка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</si>
  <si>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</si>
  <si>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</si>
  <si>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</si>
  <si>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</si>
  <si>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</si>
  <si>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153022С080</t>
  </si>
  <si>
    <t>15302R0820</t>
  </si>
  <si>
    <t>Реконструкция ул. Революции от ЦКР до ул. Сибирской с обустройством трамвайной линии. 1 этап</t>
  </si>
  <si>
    <t>2021 год</t>
  </si>
  <si>
    <t xml:space="preserve">краевой бюджет </t>
  </si>
  <si>
    <t>Строительство здания для размещения дошкольного образовательного учреждения по ул. Евгения Пермяка/Целинной</t>
  </si>
  <si>
    <t>0810141600</t>
  </si>
  <si>
    <t>Строительство здания для размещения дошкольного образовательного учреждения по ул. Желябова, 16б</t>
  </si>
  <si>
    <t>0810141610</t>
  </si>
  <si>
    <t>Строительство здания для размещения дошкольного образовательного учреждения по ул. Байкальской</t>
  </si>
  <si>
    <t>0810141680</t>
  </si>
  <si>
    <t>0820141160</t>
  </si>
  <si>
    <t>Реконструкция здания под размещение общеобразовательной организации по ул. Целинной, 15/Ивана Франко, 49</t>
  </si>
  <si>
    <t>0820142110</t>
  </si>
  <si>
    <t>Строительство здания общеобразовательного учреждения по ул. Юнг Прикамья, 3</t>
  </si>
  <si>
    <t>0820142120</t>
  </si>
  <si>
    <t>0820141720</t>
  </si>
  <si>
    <t>0820141300</t>
  </si>
  <si>
    <t>0820241760</t>
  </si>
  <si>
    <t>0820241960</t>
  </si>
  <si>
    <t>0820241970</t>
  </si>
  <si>
    <t>Реконструкция физкультурно-оздоровительного комплекса по адресу: ул. Рабочая, 9</t>
  </si>
  <si>
    <t xml:space="preserve">Строительство нового корпуса МАОУ «Гимназия № 3» г. Перми
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</si>
  <si>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</si>
  <si>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</si>
  <si>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0820243510</t>
  </si>
  <si>
    <t>0820243520</t>
  </si>
  <si>
    <t>1.</t>
  </si>
  <si>
    <t>5.</t>
  </si>
  <si>
    <t>7.</t>
  </si>
  <si>
    <t>4.</t>
  </si>
  <si>
    <t>2.</t>
  </si>
  <si>
    <t>6.</t>
  </si>
  <si>
    <t>8.</t>
  </si>
  <si>
    <t>3.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</si>
  <si>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</si>
  <si>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</si>
  <si>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</si>
  <si>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</si>
  <si>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</si>
  <si>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</si>
  <si>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</si>
  <si>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</si>
  <si>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</si>
  <si>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</si>
  <si>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</si>
  <si>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</si>
  <si>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</si>
  <si>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</si>
  <si>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</si>
  <si>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</si>
  <si>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</si>
  <si>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</si>
  <si>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</si>
  <si>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</si>
  <si>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</si>
  <si>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</si>
  <si>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</si>
  <si>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</si>
  <si>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</si>
  <si>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</si>
  <si>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</si>
  <si>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</si>
  <si>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</si>
  <si>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</si>
  <si>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</si>
  <si>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</si>
  <si>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</si>
  <si>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</si>
  <si>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</si>
  <si>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</si>
  <si>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</si>
  <si>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</si>
  <si>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</si>
  <si>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</si>
  <si>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</si>
  <si>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</si>
  <si>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</si>
  <si>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</si>
  <si>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</si>
  <si>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</si>
  <si>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</si>
  <si>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</si>
  <si>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2020 и 2021 годов</t>
  </si>
  <si>
    <t>10201SТ040</t>
  </si>
  <si>
    <t>08201SP040</t>
  </si>
  <si>
    <t>08101SP040</t>
  </si>
  <si>
    <t>0510142130</t>
  </si>
  <si>
    <t xml:space="preserve">Строительство Архиерейского подворья </t>
  </si>
  <si>
    <t xml:space="preserve">Реконструкция сквера в 68 квартале, эспланада </t>
  </si>
  <si>
    <t>0510142140</t>
  </si>
  <si>
    <t>0510141490</t>
  </si>
  <si>
    <t>0510141470</t>
  </si>
  <si>
    <t>0510141430</t>
  </si>
  <si>
    <t>0510143660</t>
  </si>
  <si>
    <t>Строительство сетей водоснабжения в микрорайонах города Перми</t>
  </si>
  <si>
    <t>Строительство автомобильной дороги по ул. Маршала Жукова</t>
  </si>
  <si>
    <t>Строительство автомобильной дороги по ул. Углеуральской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</si>
  <si>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</si>
  <si>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 xml:space="preserve">Реконструкция площади Восстания. 2 этап </t>
  </si>
  <si>
    <t xml:space="preserve">Строительство автомобильной дороги от площади Карла Маркса до ул. Чкалова </t>
  </si>
  <si>
    <t>Реконструкция ледовой арены МАУ ДО «ДЮЦ «Здоровье»</t>
  </si>
  <si>
    <t>Реконструкция здания МБОУ «Гимназия № 17» г. Перми (пристройка нового корпуса)</t>
  </si>
  <si>
    <t>Строительство спортивной площадки МАОУ «СОШ № 25» г. Перми</t>
  </si>
  <si>
    <t>Строительство спортивной площадки МАОУ «СОШ № 131» г. Перми</t>
  </si>
  <si>
    <t>Строительство спортивной площадки МАОУ «СОШ № 122» г. Перми</t>
  </si>
  <si>
    <t>Строительство приюта для содержания безнадзорных животных по ул. Верхне-Муллинской, 106а г. Перми</t>
  </si>
  <si>
    <t xml:space="preserve">Разработка концепции реконструкции стадиона «Юность» </t>
  </si>
  <si>
    <t>ПРИЛОЖЕНИЕ 10</t>
  </si>
  <si>
    <t>Строительства спортивного комплекса с плавательным бассейном в микрорайоне Парковый</t>
  </si>
  <si>
    <t xml:space="preserve">Реконструкция сквера у клуба С.М.Кирова </t>
  </si>
  <si>
    <t>Реконструкция объекта озеленения по ул. Петропавловской</t>
  </si>
  <si>
    <t>Строительство автомобильной дороги по ул. Крисанова от шоссе Космонавтов до ул. Пушкина</t>
  </si>
  <si>
    <t>48.</t>
  </si>
  <si>
    <t xml:space="preserve">Реконструкция кладбища  «Северное»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</si>
</sst>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0" fontId="2" fillId="2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5" fontId="1" fillId="2" borderId="0" xfId="0" applyNumberFormat="1" applyFont="1" applyFill="1"/>
    <xf numFmtId="164" fontId="1" fillId="2" borderId="1" xfId="0" applyNumberFormat="1" applyFont="1" applyFill="1" applyBorder="1" applyAlignment="1">
      <alignment horizontal="left" vertical="top"/>
    </xf>
    <xf numFmtId="164" fontId="3" fillId="2" borderId="4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165" fontId="1" fillId="2" borderId="5" xfId="0" applyNumberFormat="1" applyFont="1" applyFill="1" applyBorder="1" applyAlignment="1">
      <alignment horizontal="right" vertical="center"/>
    </xf>
    <xf numFmtId="165" fontId="1" fillId="2" borderId="5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G149"/>
  <sheetViews>
    <sheetView tabSelected="1" topLeftCell="A63" zoomScale="70" zoomScaleNormal="70" workbookViewId="0">
      <selection activeCell="B78" sqref="B78"/>
    </sheetView>
  </sheetViews>
  <sheetFormatPr defaultColWidth="9.140625" defaultRowHeight="18.75" x14ac:dyDescent="0.3"/>
  <cols>
    <col min="1" max="1" width="5.5703125" style="3" customWidth="1"/>
    <col min="2" max="2" width="82.7109375" style="14" customWidth="1"/>
    <col min="3" max="3" width="21.28515625" style="14" customWidth="1"/>
    <col min="4" max="5" width="17.5703125" style="20" customWidth="1"/>
    <col min="6" max="6" width="24" style="13" hidden="1" customWidth="1"/>
    <col min="7" max="7" width="9.42578125" style="3" customWidth="1"/>
    <col min="8" max="9" width="9.140625" style="3" customWidth="1"/>
    <col min="10" max="16384" width="9.140625" style="3"/>
  </cols>
  <sheetData>
    <row r="1" spans="1:7" x14ac:dyDescent="0.3">
      <c r="E1" s="20" t="s">
        <v>178</v>
      </c>
    </row>
    <row r="2" spans="1:7" x14ac:dyDescent="0.3">
      <c r="E2" s="20" t="s">
        <v>19</v>
      </c>
    </row>
    <row r="3" spans="1:7" x14ac:dyDescent="0.3">
      <c r="E3" s="20" t="s">
        <v>20</v>
      </c>
    </row>
    <row r="5" spans="1:7" ht="15.75" customHeight="1" x14ac:dyDescent="0.3">
      <c r="A5" s="41" t="s">
        <v>27</v>
      </c>
      <c r="B5" s="42"/>
      <c r="C5" s="42"/>
      <c r="D5" s="43"/>
      <c r="E5" s="43"/>
    </row>
    <row r="6" spans="1:7" ht="19.5" customHeight="1" x14ac:dyDescent="0.3">
      <c r="A6" s="41" t="s">
        <v>153</v>
      </c>
      <c r="B6" s="42"/>
      <c r="C6" s="42"/>
      <c r="D6" s="43"/>
      <c r="E6" s="43"/>
    </row>
    <row r="7" spans="1:7" x14ac:dyDescent="0.3">
      <c r="A7" s="44"/>
      <c r="B7" s="42"/>
      <c r="C7" s="42"/>
      <c r="D7" s="43"/>
      <c r="E7" s="43"/>
    </row>
    <row r="8" spans="1:7" x14ac:dyDescent="0.3">
      <c r="A8" s="5"/>
      <c r="B8" s="15"/>
      <c r="C8" s="15"/>
      <c r="E8" s="20" t="s">
        <v>18</v>
      </c>
    </row>
    <row r="9" spans="1:7" ht="18.75" customHeight="1" x14ac:dyDescent="0.3">
      <c r="A9" s="36" t="s">
        <v>0</v>
      </c>
      <c r="B9" s="36" t="s">
        <v>15</v>
      </c>
      <c r="C9" s="36" t="s">
        <v>1</v>
      </c>
      <c r="D9" s="39" t="s">
        <v>21</v>
      </c>
      <c r="E9" s="45" t="s">
        <v>73</v>
      </c>
    </row>
    <row r="10" spans="1:7" x14ac:dyDescent="0.3">
      <c r="A10" s="37"/>
      <c r="B10" s="38"/>
      <c r="C10" s="37"/>
      <c r="D10" s="40"/>
      <c r="E10" s="46"/>
    </row>
    <row r="11" spans="1:7" x14ac:dyDescent="0.3">
      <c r="A11" s="1"/>
      <c r="B11" s="9" t="s">
        <v>2</v>
      </c>
      <c r="C11" s="9"/>
      <c r="D11" s="17">
        <f>D13+D14</f>
        <v>1114157.0999999999</v>
      </c>
      <c r="E11" s="17">
        <f>E13+E14</f>
        <v>1113060.5999999999</v>
      </c>
    </row>
    <row r="12" spans="1:7" x14ac:dyDescent="0.3">
      <c r="A12" s="1"/>
      <c r="B12" s="9" t="s">
        <v>7</v>
      </c>
      <c r="C12" s="9"/>
      <c r="D12" s="17"/>
      <c r="E12" s="17"/>
    </row>
    <row r="13" spans="1:7" hidden="1" x14ac:dyDescent="0.3">
      <c r="A13" s="1"/>
      <c r="B13" s="6" t="s">
        <v>8</v>
      </c>
      <c r="C13" s="4"/>
      <c r="D13" s="18">
        <f>D17+D21+D23+D24+D31+D33+D35+D36+D37+D27+D34+D38+D39</f>
        <v>651873.79999999981</v>
      </c>
      <c r="E13" s="18">
        <f>E17+E21+E23+E24+E31+E33+E35+E36+E37+E27+E34+E38+E39</f>
        <v>831129.29999999993</v>
      </c>
      <c r="G13" s="3">
        <v>0</v>
      </c>
    </row>
    <row r="14" spans="1:7" x14ac:dyDescent="0.3">
      <c r="A14" s="1"/>
      <c r="B14" s="22" t="s">
        <v>14</v>
      </c>
      <c r="C14" s="9"/>
      <c r="D14" s="17">
        <f>D18+D22+D32+D28</f>
        <v>462283.30000000005</v>
      </c>
      <c r="E14" s="17">
        <f>E18+E22+E32+E28</f>
        <v>281931.3</v>
      </c>
    </row>
    <row r="15" spans="1:7" ht="57.75" customHeight="1" x14ac:dyDescent="0.3">
      <c r="A15" s="1" t="s">
        <v>97</v>
      </c>
      <c r="B15" s="10" t="s">
        <v>75</v>
      </c>
      <c r="C15" s="7" t="s">
        <v>46</v>
      </c>
      <c r="D15" s="17">
        <f>D17+D18</f>
        <v>210122.80000000002</v>
      </c>
      <c r="E15" s="17">
        <f>E17+E18</f>
        <v>62382</v>
      </c>
    </row>
    <row r="16" spans="1:7" x14ac:dyDescent="0.3">
      <c r="A16" s="1"/>
      <c r="B16" s="22" t="s">
        <v>7</v>
      </c>
      <c r="C16" s="22"/>
      <c r="D16" s="17"/>
      <c r="E16" s="17"/>
    </row>
    <row r="17" spans="1:7" hidden="1" x14ac:dyDescent="0.3">
      <c r="A17" s="1"/>
      <c r="B17" s="11" t="s">
        <v>8</v>
      </c>
      <c r="C17" s="22"/>
      <c r="D17" s="18">
        <v>55494.6</v>
      </c>
      <c r="E17" s="18">
        <v>62382</v>
      </c>
      <c r="F17" s="13" t="s">
        <v>76</v>
      </c>
      <c r="G17" s="3">
        <v>0</v>
      </c>
    </row>
    <row r="18" spans="1:7" x14ac:dyDescent="0.3">
      <c r="A18" s="1"/>
      <c r="B18" s="11" t="s">
        <v>74</v>
      </c>
      <c r="C18" s="22"/>
      <c r="D18" s="17">
        <v>154628.20000000001</v>
      </c>
      <c r="E18" s="17">
        <v>0</v>
      </c>
    </row>
    <row r="19" spans="1:7" ht="56.25" x14ac:dyDescent="0.3">
      <c r="A19" s="1" t="s">
        <v>101</v>
      </c>
      <c r="B19" s="11" t="s">
        <v>77</v>
      </c>
      <c r="C19" s="7" t="s">
        <v>46</v>
      </c>
      <c r="D19" s="17">
        <f>D21+D22</f>
        <v>172009.5</v>
      </c>
      <c r="E19" s="17">
        <f>E21+E22</f>
        <v>112957.90000000001</v>
      </c>
    </row>
    <row r="20" spans="1:7" x14ac:dyDescent="0.3">
      <c r="A20" s="1"/>
      <c r="B20" s="22" t="s">
        <v>7</v>
      </c>
      <c r="C20" s="22"/>
      <c r="D20" s="17"/>
      <c r="E20" s="17"/>
    </row>
    <row r="21" spans="1:7" hidden="1" x14ac:dyDescent="0.3">
      <c r="A21" s="1"/>
      <c r="B21" s="11" t="s">
        <v>8</v>
      </c>
      <c r="C21" s="22"/>
      <c r="D21" s="21">
        <v>44706.399999999994</v>
      </c>
      <c r="E21" s="21">
        <v>85570.1</v>
      </c>
      <c r="F21" s="13" t="s">
        <v>78</v>
      </c>
      <c r="G21" s="3">
        <v>0</v>
      </c>
    </row>
    <row r="22" spans="1:7" x14ac:dyDescent="0.3">
      <c r="A22" s="1"/>
      <c r="B22" s="11" t="s">
        <v>14</v>
      </c>
      <c r="C22" s="22"/>
      <c r="D22" s="17">
        <v>127303.1</v>
      </c>
      <c r="E22" s="17">
        <v>27387.8</v>
      </c>
      <c r="F22" s="13" t="s">
        <v>156</v>
      </c>
    </row>
    <row r="23" spans="1:7" ht="56.25" x14ac:dyDescent="0.3">
      <c r="A23" s="1" t="s">
        <v>104</v>
      </c>
      <c r="B23" s="11" t="s">
        <v>79</v>
      </c>
      <c r="C23" s="7" t="s">
        <v>46</v>
      </c>
      <c r="D23" s="17">
        <v>0</v>
      </c>
      <c r="E23" s="17">
        <v>6595.8</v>
      </c>
      <c r="F23" s="13" t="s">
        <v>80</v>
      </c>
    </row>
    <row r="24" spans="1:7" ht="56.25" x14ac:dyDescent="0.3">
      <c r="A24" s="1" t="s">
        <v>100</v>
      </c>
      <c r="B24" s="11" t="s">
        <v>82</v>
      </c>
      <c r="C24" s="7" t="s">
        <v>46</v>
      </c>
      <c r="D24" s="17">
        <v>115746.8</v>
      </c>
      <c r="E24" s="17">
        <v>0</v>
      </c>
      <c r="F24" s="13" t="s">
        <v>81</v>
      </c>
    </row>
    <row r="25" spans="1:7" ht="56.25" x14ac:dyDescent="0.3">
      <c r="A25" s="1" t="s">
        <v>98</v>
      </c>
      <c r="B25" s="11" t="s">
        <v>92</v>
      </c>
      <c r="C25" s="7" t="s">
        <v>46</v>
      </c>
      <c r="D25" s="17">
        <f>D27+D28</f>
        <v>75899.600000000006</v>
      </c>
      <c r="E25" s="17">
        <f>E27+E28</f>
        <v>222501.9</v>
      </c>
      <c r="F25" s="13" t="s">
        <v>86</v>
      </c>
    </row>
    <row r="26" spans="1:7" hidden="1" x14ac:dyDescent="0.3">
      <c r="A26" s="1"/>
      <c r="B26" s="9" t="s">
        <v>7</v>
      </c>
      <c r="C26" s="7"/>
      <c r="D26" s="17"/>
      <c r="E26" s="17"/>
      <c r="G26" s="3">
        <v>0</v>
      </c>
    </row>
    <row r="27" spans="1:7" hidden="1" x14ac:dyDescent="0.3">
      <c r="A27" s="1"/>
      <c r="B27" s="22" t="s">
        <v>8</v>
      </c>
      <c r="C27" s="7"/>
      <c r="D27" s="17">
        <v>75899.600000000006</v>
      </c>
      <c r="E27" s="17">
        <v>222501.9</v>
      </c>
      <c r="F27" s="13" t="s">
        <v>86</v>
      </c>
      <c r="G27" s="3">
        <v>0</v>
      </c>
    </row>
    <row r="28" spans="1:7" hidden="1" x14ac:dyDescent="0.3">
      <c r="A28" s="1"/>
      <c r="B28" s="22" t="s">
        <v>14</v>
      </c>
      <c r="C28" s="7"/>
      <c r="D28" s="17">
        <v>0</v>
      </c>
      <c r="E28" s="17">
        <v>0</v>
      </c>
      <c r="G28" s="3">
        <v>0</v>
      </c>
    </row>
    <row r="29" spans="1:7" ht="56.25" x14ac:dyDescent="0.3">
      <c r="A29" s="1" t="s">
        <v>102</v>
      </c>
      <c r="B29" s="11" t="s">
        <v>84</v>
      </c>
      <c r="C29" s="7" t="s">
        <v>46</v>
      </c>
      <c r="D29" s="17">
        <f>D31+D32</f>
        <v>368065.3</v>
      </c>
      <c r="E29" s="17">
        <f>E31+E32</f>
        <v>339391.4</v>
      </c>
    </row>
    <row r="30" spans="1:7" x14ac:dyDescent="0.3">
      <c r="A30" s="1"/>
      <c r="B30" s="22" t="s">
        <v>7</v>
      </c>
      <c r="C30" s="7"/>
      <c r="D30" s="17"/>
      <c r="E30" s="17"/>
    </row>
    <row r="31" spans="1:7" hidden="1" x14ac:dyDescent="0.3">
      <c r="A31" s="1"/>
      <c r="B31" s="11" t="s">
        <v>8</v>
      </c>
      <c r="C31" s="7"/>
      <c r="D31" s="17">
        <v>187713.3</v>
      </c>
      <c r="E31" s="17">
        <v>84847.9</v>
      </c>
      <c r="F31" s="13" t="s">
        <v>85</v>
      </c>
      <c r="G31" s="3">
        <v>0</v>
      </c>
    </row>
    <row r="32" spans="1:7" x14ac:dyDescent="0.3">
      <c r="A32" s="1"/>
      <c r="B32" s="11" t="s">
        <v>74</v>
      </c>
      <c r="C32" s="7"/>
      <c r="D32" s="17">
        <v>180352</v>
      </c>
      <c r="E32" s="17">
        <v>254543.5</v>
      </c>
      <c r="F32" s="13" t="s">
        <v>155</v>
      </c>
    </row>
    <row r="33" spans="1:7" ht="56.25" x14ac:dyDescent="0.3">
      <c r="A33" s="1" t="s">
        <v>99</v>
      </c>
      <c r="B33" s="11" t="s">
        <v>171</v>
      </c>
      <c r="C33" s="7" t="s">
        <v>46</v>
      </c>
      <c r="D33" s="17">
        <v>0</v>
      </c>
      <c r="E33" s="17">
        <v>52840.6</v>
      </c>
      <c r="F33" s="13" t="s">
        <v>87</v>
      </c>
    </row>
    <row r="34" spans="1:7" ht="56.25" x14ac:dyDescent="0.3">
      <c r="A34" s="1" t="s">
        <v>103</v>
      </c>
      <c r="B34" s="11" t="s">
        <v>172</v>
      </c>
      <c r="C34" s="7" t="s">
        <v>46</v>
      </c>
      <c r="D34" s="17">
        <v>150804.70000000001</v>
      </c>
      <c r="E34" s="17">
        <v>284391</v>
      </c>
      <c r="F34" s="13" t="s">
        <v>83</v>
      </c>
    </row>
    <row r="35" spans="1:7" ht="37.5" x14ac:dyDescent="0.3">
      <c r="A35" s="1" t="s">
        <v>105</v>
      </c>
      <c r="B35" s="11" t="s">
        <v>173</v>
      </c>
      <c r="C35" s="22" t="s">
        <v>13</v>
      </c>
      <c r="D35" s="17">
        <v>16000</v>
      </c>
      <c r="E35" s="17">
        <v>0</v>
      </c>
      <c r="F35" s="13" t="s">
        <v>88</v>
      </c>
    </row>
    <row r="36" spans="1:7" ht="37.5" x14ac:dyDescent="0.3">
      <c r="A36" s="1" t="s">
        <v>106</v>
      </c>
      <c r="B36" s="22" t="s">
        <v>174</v>
      </c>
      <c r="C36" s="22" t="s">
        <v>13</v>
      </c>
      <c r="D36" s="17">
        <v>0</v>
      </c>
      <c r="E36" s="17">
        <v>16000</v>
      </c>
      <c r="F36" s="13" t="s">
        <v>89</v>
      </c>
    </row>
    <row r="37" spans="1:7" ht="37.5" x14ac:dyDescent="0.3">
      <c r="A37" s="1" t="s">
        <v>107</v>
      </c>
      <c r="B37" s="11" t="s">
        <v>175</v>
      </c>
      <c r="C37" s="22" t="s">
        <v>13</v>
      </c>
      <c r="D37" s="17">
        <v>0</v>
      </c>
      <c r="E37" s="17">
        <v>16000</v>
      </c>
      <c r="F37" s="13" t="s">
        <v>90</v>
      </c>
    </row>
    <row r="38" spans="1:7" ht="37.5" x14ac:dyDescent="0.3">
      <c r="A38" s="1" t="s">
        <v>108</v>
      </c>
      <c r="B38" s="11" t="s">
        <v>93</v>
      </c>
      <c r="C38" s="22" t="s">
        <v>13</v>
      </c>
      <c r="D38" s="17">
        <v>2754.2</v>
      </c>
      <c r="E38" s="17">
        <v>0</v>
      </c>
      <c r="F38" s="13" t="s">
        <v>95</v>
      </c>
    </row>
    <row r="39" spans="1:7" ht="37.5" x14ac:dyDescent="0.3">
      <c r="A39" s="1" t="s">
        <v>109</v>
      </c>
      <c r="B39" s="11" t="s">
        <v>94</v>
      </c>
      <c r="C39" s="22" t="s">
        <v>13</v>
      </c>
      <c r="D39" s="17">
        <v>2754.2</v>
      </c>
      <c r="E39" s="17">
        <v>0</v>
      </c>
      <c r="F39" s="13" t="s">
        <v>96</v>
      </c>
    </row>
    <row r="40" spans="1:7" x14ac:dyDescent="0.3">
      <c r="A40" s="1"/>
      <c r="B40" s="22" t="s">
        <v>26</v>
      </c>
      <c r="C40" s="22"/>
      <c r="D40" s="19">
        <f>D42+D43</f>
        <v>1648691.2</v>
      </c>
      <c r="E40" s="19">
        <f>E42+E43</f>
        <v>718582.2</v>
      </c>
    </row>
    <row r="41" spans="1:7" x14ac:dyDescent="0.3">
      <c r="A41" s="1"/>
      <c r="B41" s="9" t="s">
        <v>7</v>
      </c>
      <c r="C41" s="22"/>
      <c r="D41" s="19"/>
      <c r="E41" s="19"/>
    </row>
    <row r="42" spans="1:7" hidden="1" x14ac:dyDescent="0.3">
      <c r="A42" s="1"/>
      <c r="B42" s="6" t="s">
        <v>8</v>
      </c>
      <c r="C42" s="6"/>
      <c r="D42" s="21">
        <f>D44+D45+D46+D47+D48+D49+D50+D51+D52+D53+D54+D55+D56+D59</f>
        <v>1085446.3999999999</v>
      </c>
      <c r="E42" s="21">
        <f>E44+E45+E46+E47+E48+E49+E50+E51+E52+E53+E54+E55+E56+E59</f>
        <v>563781.69999999995</v>
      </c>
      <c r="G42" s="3">
        <v>0</v>
      </c>
    </row>
    <row r="43" spans="1:7" x14ac:dyDescent="0.3">
      <c r="A43" s="1"/>
      <c r="B43" s="22" t="s">
        <v>14</v>
      </c>
      <c r="C43" s="22"/>
      <c r="D43" s="19">
        <f>D60+D63+D66</f>
        <v>563244.80000000005</v>
      </c>
      <c r="E43" s="19">
        <f>E60+E63+E66</f>
        <v>154800.5</v>
      </c>
    </row>
    <row r="44" spans="1:7" ht="56.25" x14ac:dyDescent="0.3">
      <c r="A44" s="1" t="s">
        <v>110</v>
      </c>
      <c r="B44" s="22" t="s">
        <v>57</v>
      </c>
      <c r="C44" s="7" t="s">
        <v>46</v>
      </c>
      <c r="D44" s="19">
        <v>34448</v>
      </c>
      <c r="E44" s="19">
        <v>0</v>
      </c>
      <c r="F44" s="13">
        <v>1710141090</v>
      </c>
    </row>
    <row r="45" spans="1:7" ht="56.25" x14ac:dyDescent="0.3">
      <c r="A45" s="1" t="s">
        <v>111</v>
      </c>
      <c r="B45" s="22" t="s">
        <v>45</v>
      </c>
      <c r="C45" s="7" t="s">
        <v>46</v>
      </c>
      <c r="D45" s="19">
        <v>108206.8</v>
      </c>
      <c r="E45" s="19">
        <v>50000</v>
      </c>
      <c r="F45" s="13">
        <v>1710141130</v>
      </c>
    </row>
    <row r="46" spans="1:7" ht="56.25" x14ac:dyDescent="0.3">
      <c r="A46" s="1" t="s">
        <v>112</v>
      </c>
      <c r="B46" s="22" t="s">
        <v>47</v>
      </c>
      <c r="C46" s="7" t="s">
        <v>46</v>
      </c>
      <c r="D46" s="19">
        <v>30419.7</v>
      </c>
      <c r="E46" s="19">
        <v>0</v>
      </c>
      <c r="F46" s="13">
        <v>1710141210</v>
      </c>
    </row>
    <row r="47" spans="1:7" ht="56.25" x14ac:dyDescent="0.3">
      <c r="A47" s="1" t="s">
        <v>113</v>
      </c>
      <c r="B47" s="22" t="s">
        <v>48</v>
      </c>
      <c r="C47" s="7" t="s">
        <v>46</v>
      </c>
      <c r="D47" s="17">
        <v>52469</v>
      </c>
      <c r="E47" s="17">
        <v>20765</v>
      </c>
      <c r="F47" s="13">
        <v>1710142260</v>
      </c>
    </row>
    <row r="48" spans="1:7" ht="56.25" x14ac:dyDescent="0.3">
      <c r="A48" s="1" t="s">
        <v>114</v>
      </c>
      <c r="B48" s="22" t="s">
        <v>49</v>
      </c>
      <c r="C48" s="7" t="s">
        <v>46</v>
      </c>
      <c r="D48" s="17">
        <v>40000</v>
      </c>
      <c r="E48" s="17">
        <v>70000</v>
      </c>
      <c r="F48" s="13">
        <v>1710142180</v>
      </c>
    </row>
    <row r="49" spans="1:7" ht="56.25" x14ac:dyDescent="0.3">
      <c r="A49" s="1" t="s">
        <v>115</v>
      </c>
      <c r="B49" s="22" t="s">
        <v>50</v>
      </c>
      <c r="C49" s="7" t="s">
        <v>46</v>
      </c>
      <c r="D49" s="17">
        <v>25565.1</v>
      </c>
      <c r="E49" s="17">
        <v>0</v>
      </c>
      <c r="F49" s="13">
        <v>1710142330</v>
      </c>
    </row>
    <row r="50" spans="1:7" ht="56.25" x14ac:dyDescent="0.3">
      <c r="A50" s="1" t="s">
        <v>116</v>
      </c>
      <c r="B50" s="22" t="s">
        <v>51</v>
      </c>
      <c r="C50" s="7" t="s">
        <v>46</v>
      </c>
      <c r="D50" s="17">
        <v>522</v>
      </c>
      <c r="E50" s="17">
        <v>0</v>
      </c>
      <c r="F50" s="13">
        <v>1710142340</v>
      </c>
    </row>
    <row r="51" spans="1:7" ht="56.25" x14ac:dyDescent="0.3">
      <c r="A51" s="1" t="s">
        <v>117</v>
      </c>
      <c r="B51" s="22" t="s">
        <v>52</v>
      </c>
      <c r="C51" s="7" t="s">
        <v>46</v>
      </c>
      <c r="D51" s="17">
        <v>3897</v>
      </c>
      <c r="E51" s="17">
        <v>0</v>
      </c>
      <c r="F51" s="13">
        <v>1710142350</v>
      </c>
    </row>
    <row r="52" spans="1:7" ht="56.25" x14ac:dyDescent="0.3">
      <c r="A52" s="1" t="s">
        <v>118</v>
      </c>
      <c r="B52" s="22" t="s">
        <v>53</v>
      </c>
      <c r="C52" s="7" t="s">
        <v>46</v>
      </c>
      <c r="D52" s="17">
        <v>22500</v>
      </c>
      <c r="E52" s="17">
        <v>0</v>
      </c>
      <c r="F52" s="13">
        <v>1710142360</v>
      </c>
    </row>
    <row r="53" spans="1:7" ht="56.25" x14ac:dyDescent="0.3">
      <c r="A53" s="1" t="s">
        <v>119</v>
      </c>
      <c r="B53" s="22" t="s">
        <v>54</v>
      </c>
      <c r="C53" s="7" t="s">
        <v>46</v>
      </c>
      <c r="D53" s="17">
        <v>61227</v>
      </c>
      <c r="E53" s="17">
        <v>0</v>
      </c>
      <c r="F53" s="13">
        <v>1710142370</v>
      </c>
    </row>
    <row r="54" spans="1:7" ht="56.25" x14ac:dyDescent="0.3">
      <c r="A54" s="1" t="s">
        <v>120</v>
      </c>
      <c r="B54" s="22" t="s">
        <v>55</v>
      </c>
      <c r="C54" s="7" t="s">
        <v>46</v>
      </c>
      <c r="D54" s="17">
        <v>26760.3</v>
      </c>
      <c r="E54" s="17">
        <v>8016.7</v>
      </c>
      <c r="F54" s="13">
        <v>1710241100</v>
      </c>
    </row>
    <row r="55" spans="1:7" ht="56.25" x14ac:dyDescent="0.3">
      <c r="A55" s="1" t="s">
        <v>121</v>
      </c>
      <c r="B55" s="22" t="s">
        <v>56</v>
      </c>
      <c r="C55" s="7" t="s">
        <v>46</v>
      </c>
      <c r="D55" s="17">
        <v>8000</v>
      </c>
      <c r="E55" s="17">
        <v>0</v>
      </c>
      <c r="F55" s="13">
        <v>1710441240</v>
      </c>
    </row>
    <row r="56" spans="1:7" ht="56.25" x14ac:dyDescent="0.3">
      <c r="A56" s="1" t="s">
        <v>122</v>
      </c>
      <c r="B56" s="22" t="s">
        <v>165</v>
      </c>
      <c r="C56" s="7" t="s">
        <v>46</v>
      </c>
      <c r="D56" s="17">
        <v>7000</v>
      </c>
      <c r="E56" s="17">
        <v>15000</v>
      </c>
      <c r="F56" s="13">
        <v>1760142390</v>
      </c>
    </row>
    <row r="57" spans="1:7" ht="56.25" x14ac:dyDescent="0.3">
      <c r="A57" s="1" t="s">
        <v>123</v>
      </c>
      <c r="B57" s="22" t="s">
        <v>67</v>
      </c>
      <c r="C57" s="7" t="s">
        <v>3</v>
      </c>
      <c r="D57" s="17">
        <f>D59+D60</f>
        <v>1069391.5</v>
      </c>
      <c r="E57" s="17">
        <f>E59+E60</f>
        <v>400000</v>
      </c>
    </row>
    <row r="58" spans="1:7" x14ac:dyDescent="0.3">
      <c r="A58" s="1"/>
      <c r="B58" s="22" t="s">
        <v>7</v>
      </c>
      <c r="C58" s="7"/>
      <c r="D58" s="17"/>
      <c r="E58" s="17"/>
    </row>
    <row r="59" spans="1:7" hidden="1" x14ac:dyDescent="0.3">
      <c r="A59" s="1"/>
      <c r="B59" s="22" t="s">
        <v>8</v>
      </c>
      <c r="C59" s="7"/>
      <c r="D59" s="17">
        <v>664431.5</v>
      </c>
      <c r="E59" s="17">
        <v>400000</v>
      </c>
      <c r="G59" s="3">
        <v>0</v>
      </c>
    </row>
    <row r="60" spans="1:7" x14ac:dyDescent="0.3">
      <c r="A60" s="1"/>
      <c r="B60" s="22" t="s">
        <v>14</v>
      </c>
      <c r="C60" s="7"/>
      <c r="D60" s="17">
        <v>404960</v>
      </c>
      <c r="E60" s="17">
        <v>0</v>
      </c>
    </row>
    <row r="61" spans="1:7" ht="112.5" x14ac:dyDescent="0.3">
      <c r="A61" s="1" t="s">
        <v>124</v>
      </c>
      <c r="B61" s="22" t="s">
        <v>68</v>
      </c>
      <c r="C61" s="7" t="s">
        <v>3</v>
      </c>
      <c r="D61" s="17">
        <f>D63</f>
        <v>107930.5</v>
      </c>
      <c r="E61" s="17">
        <f>E63</f>
        <v>104446.2</v>
      </c>
    </row>
    <row r="62" spans="1:7" x14ac:dyDescent="0.3">
      <c r="A62" s="1"/>
      <c r="B62" s="22" t="s">
        <v>7</v>
      </c>
      <c r="C62" s="7"/>
      <c r="D62" s="17"/>
      <c r="E62" s="17"/>
    </row>
    <row r="63" spans="1:7" x14ac:dyDescent="0.3">
      <c r="A63" s="1"/>
      <c r="B63" s="22" t="s">
        <v>14</v>
      </c>
      <c r="C63" s="7"/>
      <c r="D63" s="17">
        <v>107930.5</v>
      </c>
      <c r="E63" s="17">
        <v>104446.2</v>
      </c>
      <c r="F63" s="13" t="s">
        <v>70</v>
      </c>
    </row>
    <row r="64" spans="1:7" ht="56.25" x14ac:dyDescent="0.3">
      <c r="A64" s="1" t="s">
        <v>125</v>
      </c>
      <c r="B64" s="22" t="s">
        <v>69</v>
      </c>
      <c r="C64" s="7" t="s">
        <v>3</v>
      </c>
      <c r="D64" s="17">
        <f>D66</f>
        <v>50354.3</v>
      </c>
      <c r="E64" s="17">
        <f>E66</f>
        <v>50354.3</v>
      </c>
    </row>
    <row r="65" spans="1:7" x14ac:dyDescent="0.3">
      <c r="A65" s="1"/>
      <c r="B65" s="22" t="s">
        <v>7</v>
      </c>
      <c r="C65" s="7"/>
      <c r="D65" s="17"/>
      <c r="E65" s="17"/>
    </row>
    <row r="66" spans="1:7" x14ac:dyDescent="0.3">
      <c r="A66" s="1"/>
      <c r="B66" s="22" t="s">
        <v>14</v>
      </c>
      <c r="C66" s="7"/>
      <c r="D66" s="17">
        <v>50354.3</v>
      </c>
      <c r="E66" s="17">
        <v>50354.3</v>
      </c>
      <c r="F66" s="13" t="s">
        <v>71</v>
      </c>
    </row>
    <row r="67" spans="1:7" x14ac:dyDescent="0.3">
      <c r="A67" s="1"/>
      <c r="B67" s="22" t="s">
        <v>4</v>
      </c>
      <c r="C67" s="22"/>
      <c r="D67" s="19">
        <f>D70+D68+D69+D71+D72+D73+D77</f>
        <v>190500</v>
      </c>
      <c r="E67" s="19">
        <f>E70+E68+E69+E71+E72+E73+E77</f>
        <v>138786.90000000002</v>
      </c>
    </row>
    <row r="68" spans="1:7" ht="56.25" x14ac:dyDescent="0.3">
      <c r="A68" s="1" t="s">
        <v>126</v>
      </c>
      <c r="B68" s="22" t="s">
        <v>33</v>
      </c>
      <c r="C68" s="22" t="s">
        <v>5</v>
      </c>
      <c r="D68" s="17">
        <v>60500</v>
      </c>
      <c r="E68" s="17">
        <v>60500</v>
      </c>
      <c r="F68" s="13">
        <v>1020200000</v>
      </c>
    </row>
    <row r="69" spans="1:7" ht="56.25" x14ac:dyDescent="0.3">
      <c r="A69" s="1" t="s">
        <v>127</v>
      </c>
      <c r="B69" s="22" t="s">
        <v>32</v>
      </c>
      <c r="C69" s="22" t="s">
        <v>5</v>
      </c>
      <c r="D69" s="17">
        <v>0</v>
      </c>
      <c r="E69" s="17">
        <v>726.6</v>
      </c>
      <c r="F69" s="13">
        <v>1110542270</v>
      </c>
    </row>
    <row r="70" spans="1:7" ht="56.25" x14ac:dyDescent="0.3">
      <c r="A70" s="1" t="s">
        <v>128</v>
      </c>
      <c r="B70" s="22" t="s">
        <v>180</v>
      </c>
      <c r="C70" s="22" t="s">
        <v>5</v>
      </c>
      <c r="D70" s="17">
        <v>0</v>
      </c>
      <c r="E70" s="17">
        <v>9282.2999999999993</v>
      </c>
      <c r="F70" s="13">
        <v>1110542280</v>
      </c>
    </row>
    <row r="71" spans="1:7" ht="56.25" x14ac:dyDescent="0.3">
      <c r="A71" s="1" t="s">
        <v>129</v>
      </c>
      <c r="B71" s="22" t="s">
        <v>158</v>
      </c>
      <c r="C71" s="22" t="s">
        <v>5</v>
      </c>
      <c r="D71" s="17">
        <v>0</v>
      </c>
      <c r="E71" s="17">
        <v>43253</v>
      </c>
      <c r="F71" s="13">
        <v>1110542290</v>
      </c>
    </row>
    <row r="72" spans="1:7" ht="56.25" x14ac:dyDescent="0.3">
      <c r="A72" s="1" t="s">
        <v>130</v>
      </c>
      <c r="B72" s="31" t="s">
        <v>181</v>
      </c>
      <c r="C72" s="22" t="s">
        <v>5</v>
      </c>
      <c r="D72" s="17">
        <v>0</v>
      </c>
      <c r="E72" s="17">
        <v>25025</v>
      </c>
      <c r="F72" s="12">
        <v>1110542300</v>
      </c>
    </row>
    <row r="73" spans="1:7" ht="56.25" x14ac:dyDescent="0.3">
      <c r="A73" s="1" t="s">
        <v>131</v>
      </c>
      <c r="B73" s="22" t="s">
        <v>159</v>
      </c>
      <c r="C73" s="22" t="s">
        <v>5</v>
      </c>
      <c r="D73" s="17">
        <f>D75+D76</f>
        <v>100000</v>
      </c>
      <c r="E73" s="17">
        <f>E75+E76</f>
        <v>0</v>
      </c>
      <c r="F73" s="12"/>
    </row>
    <row r="74" spans="1:7" hidden="1" x14ac:dyDescent="0.3">
      <c r="A74" s="1"/>
      <c r="B74" s="22" t="s">
        <v>7</v>
      </c>
      <c r="C74" s="23"/>
      <c r="D74" s="17"/>
      <c r="E74" s="17"/>
      <c r="F74" s="12"/>
      <c r="G74" s="3">
        <v>0</v>
      </c>
    </row>
    <row r="75" spans="1:7" hidden="1" x14ac:dyDescent="0.3">
      <c r="A75" s="1"/>
      <c r="B75" s="22" t="s">
        <v>8</v>
      </c>
      <c r="C75" s="23"/>
      <c r="D75" s="17">
        <v>100000</v>
      </c>
      <c r="E75" s="17">
        <v>0</v>
      </c>
      <c r="F75" s="12">
        <v>1320242020</v>
      </c>
      <c r="G75" s="3">
        <v>0</v>
      </c>
    </row>
    <row r="76" spans="1:7" hidden="1" x14ac:dyDescent="0.3">
      <c r="A76" s="1"/>
      <c r="B76" s="22" t="s">
        <v>14</v>
      </c>
      <c r="C76" s="23"/>
      <c r="D76" s="17"/>
      <c r="E76" s="17"/>
      <c r="F76" s="12"/>
      <c r="G76" s="3">
        <v>0</v>
      </c>
    </row>
    <row r="77" spans="1:7" ht="56.25" x14ac:dyDescent="0.3">
      <c r="A77" s="1" t="s">
        <v>132</v>
      </c>
      <c r="B77" s="22" t="s">
        <v>184</v>
      </c>
      <c r="C77" s="22" t="s">
        <v>5</v>
      </c>
      <c r="D77" s="17">
        <v>30000</v>
      </c>
      <c r="E77" s="17">
        <v>0</v>
      </c>
      <c r="F77" s="12">
        <v>1120441540</v>
      </c>
    </row>
    <row r="78" spans="1:7" x14ac:dyDescent="0.3">
      <c r="A78" s="1"/>
      <c r="B78" s="22" t="s">
        <v>6</v>
      </c>
      <c r="C78" s="22"/>
      <c r="D78" s="19">
        <f>D80+D81</f>
        <v>1940540.4</v>
      </c>
      <c r="E78" s="19">
        <f>E80+E81</f>
        <v>1512660</v>
      </c>
    </row>
    <row r="79" spans="1:7" x14ac:dyDescent="0.3">
      <c r="A79" s="1"/>
      <c r="B79" s="9" t="s">
        <v>7</v>
      </c>
      <c r="C79" s="16"/>
      <c r="D79" s="17"/>
      <c r="E79" s="17"/>
    </row>
    <row r="80" spans="1:7" hidden="1" x14ac:dyDescent="0.3">
      <c r="A80" s="1"/>
      <c r="B80" s="6" t="s">
        <v>8</v>
      </c>
      <c r="C80" s="2"/>
      <c r="D80" s="18">
        <f>D84+D88+D92+D96+D100+D104+D108+D112+D116+D120+D124</f>
        <v>485135.6</v>
      </c>
      <c r="E80" s="18">
        <f>E84+E88+E92+E96+E100+E104+E108+E112+E116+E120+E124</f>
        <v>407082.6</v>
      </c>
      <c r="G80" s="3">
        <v>0</v>
      </c>
    </row>
    <row r="81" spans="1:7" x14ac:dyDescent="0.3">
      <c r="A81" s="1"/>
      <c r="B81" s="22" t="s">
        <v>23</v>
      </c>
      <c r="C81" s="16"/>
      <c r="D81" s="17">
        <f>D85+D89+D93+D97+D101+D105+D109+D113+D117+D121+D125</f>
        <v>1455404.7999999998</v>
      </c>
      <c r="E81" s="17">
        <f>E85+E89+E93+E97+E101+E105+E109+E113+E117+E121+E125</f>
        <v>1105577.3999999999</v>
      </c>
    </row>
    <row r="82" spans="1:7" ht="56.25" x14ac:dyDescent="0.3">
      <c r="A82" s="1" t="s">
        <v>133</v>
      </c>
      <c r="B82" s="22" t="s">
        <v>28</v>
      </c>
      <c r="C82" s="22" t="s">
        <v>5</v>
      </c>
      <c r="D82" s="17">
        <f>D84+D85</f>
        <v>613115.4</v>
      </c>
      <c r="E82" s="17">
        <f>E84+E85</f>
        <v>263903.8</v>
      </c>
    </row>
    <row r="83" spans="1:7" x14ac:dyDescent="0.3">
      <c r="A83" s="1"/>
      <c r="B83" s="22" t="s">
        <v>7</v>
      </c>
      <c r="C83" s="16"/>
      <c r="D83" s="17"/>
      <c r="E83" s="17"/>
    </row>
    <row r="84" spans="1:7" hidden="1" x14ac:dyDescent="0.3">
      <c r="A84" s="1"/>
      <c r="B84" s="22" t="s">
        <v>8</v>
      </c>
      <c r="C84" s="2"/>
      <c r="D84" s="18">
        <v>153278.9</v>
      </c>
      <c r="E84" s="18">
        <v>65976</v>
      </c>
      <c r="F84" s="13" t="s">
        <v>34</v>
      </c>
      <c r="G84" s="3">
        <v>0</v>
      </c>
    </row>
    <row r="85" spans="1:7" x14ac:dyDescent="0.3">
      <c r="A85" s="1"/>
      <c r="B85" s="22" t="s">
        <v>23</v>
      </c>
      <c r="C85" s="16"/>
      <c r="D85" s="17">
        <v>459836.5</v>
      </c>
      <c r="E85" s="17">
        <v>197927.8</v>
      </c>
      <c r="F85" s="13" t="s">
        <v>154</v>
      </c>
      <c r="G85" s="8"/>
    </row>
    <row r="86" spans="1:7" ht="56.25" x14ac:dyDescent="0.3">
      <c r="A86" s="1" t="s">
        <v>134</v>
      </c>
      <c r="B86" s="22" t="s">
        <v>72</v>
      </c>
      <c r="C86" s="22" t="s">
        <v>5</v>
      </c>
      <c r="D86" s="17">
        <f>D88+D89</f>
        <v>200000</v>
      </c>
      <c r="E86" s="17">
        <f>E88+E89</f>
        <v>10000</v>
      </c>
    </row>
    <row r="87" spans="1:7" x14ac:dyDescent="0.3">
      <c r="A87" s="1"/>
      <c r="B87" s="22" t="s">
        <v>7</v>
      </c>
      <c r="C87" s="23"/>
      <c r="D87" s="17"/>
      <c r="E87" s="17"/>
    </row>
    <row r="88" spans="1:7" hidden="1" x14ac:dyDescent="0.3">
      <c r="A88" s="1"/>
      <c r="B88" s="22" t="s">
        <v>8</v>
      </c>
      <c r="C88" s="23"/>
      <c r="D88" s="17">
        <v>50000</v>
      </c>
      <c r="E88" s="17">
        <v>2500</v>
      </c>
      <c r="F88" s="13" t="s">
        <v>35</v>
      </c>
      <c r="G88" s="3">
        <v>0</v>
      </c>
    </row>
    <row r="89" spans="1:7" x14ac:dyDescent="0.3">
      <c r="A89" s="1"/>
      <c r="B89" s="22" t="s">
        <v>23</v>
      </c>
      <c r="C89" s="23"/>
      <c r="D89" s="17">
        <v>150000</v>
      </c>
      <c r="E89" s="17">
        <v>7500</v>
      </c>
      <c r="F89" s="13" t="s">
        <v>154</v>
      </c>
    </row>
    <row r="90" spans="1:7" ht="56.25" x14ac:dyDescent="0.3">
      <c r="A90" s="1" t="s">
        <v>135</v>
      </c>
      <c r="B90" s="22" t="s">
        <v>29</v>
      </c>
      <c r="C90" s="22" t="s">
        <v>5</v>
      </c>
      <c r="D90" s="17">
        <f>D92+D93</f>
        <v>120000</v>
      </c>
      <c r="E90" s="17">
        <f>E92+E93</f>
        <v>0</v>
      </c>
    </row>
    <row r="91" spans="1:7" x14ac:dyDescent="0.3">
      <c r="A91" s="1"/>
      <c r="B91" s="22" t="s">
        <v>7</v>
      </c>
      <c r="C91" s="23"/>
      <c r="D91" s="17"/>
      <c r="E91" s="17"/>
    </row>
    <row r="92" spans="1:7" hidden="1" x14ac:dyDescent="0.3">
      <c r="A92" s="1"/>
      <c r="B92" s="22" t="s">
        <v>8</v>
      </c>
      <c r="C92" s="23"/>
      <c r="D92" s="17">
        <v>30000</v>
      </c>
      <c r="E92" s="17">
        <v>0</v>
      </c>
      <c r="F92" s="13" t="s">
        <v>36</v>
      </c>
      <c r="G92" s="3">
        <v>0</v>
      </c>
    </row>
    <row r="93" spans="1:7" x14ac:dyDescent="0.3">
      <c r="A93" s="1"/>
      <c r="B93" s="22" t="s">
        <v>23</v>
      </c>
      <c r="C93" s="23"/>
      <c r="D93" s="17">
        <v>90000</v>
      </c>
      <c r="E93" s="17">
        <v>0</v>
      </c>
      <c r="F93" s="13" t="s">
        <v>154</v>
      </c>
    </row>
    <row r="94" spans="1:7" ht="56.25" x14ac:dyDescent="0.3">
      <c r="A94" s="1" t="s">
        <v>136</v>
      </c>
      <c r="B94" s="22" t="s">
        <v>30</v>
      </c>
      <c r="C94" s="22" t="s">
        <v>5</v>
      </c>
      <c r="D94" s="17">
        <f>D96+D97</f>
        <v>72334</v>
      </c>
      <c r="E94" s="17">
        <f>E96+E97</f>
        <v>0</v>
      </c>
    </row>
    <row r="95" spans="1:7" x14ac:dyDescent="0.3">
      <c r="A95" s="1"/>
      <c r="B95" s="22" t="s">
        <v>7</v>
      </c>
      <c r="C95" s="23"/>
      <c r="D95" s="17"/>
      <c r="E95" s="17"/>
    </row>
    <row r="96" spans="1:7" hidden="1" x14ac:dyDescent="0.3">
      <c r="A96" s="1"/>
      <c r="B96" s="22" t="s">
        <v>8</v>
      </c>
      <c r="C96" s="23"/>
      <c r="D96" s="17">
        <v>18083.5</v>
      </c>
      <c r="E96" s="17">
        <v>0</v>
      </c>
      <c r="F96" s="13" t="s">
        <v>37</v>
      </c>
      <c r="G96" s="3">
        <v>0</v>
      </c>
    </row>
    <row r="97" spans="1:7" x14ac:dyDescent="0.3">
      <c r="A97" s="1"/>
      <c r="B97" s="22" t="s">
        <v>23</v>
      </c>
      <c r="C97" s="23"/>
      <c r="D97" s="17">
        <v>54250.5</v>
      </c>
      <c r="E97" s="17">
        <v>0</v>
      </c>
      <c r="F97" s="13" t="s">
        <v>154</v>
      </c>
    </row>
    <row r="98" spans="1:7" ht="56.25" x14ac:dyDescent="0.3">
      <c r="A98" s="1" t="s">
        <v>137</v>
      </c>
      <c r="B98" s="27" t="s">
        <v>182</v>
      </c>
      <c r="C98" s="22" t="s">
        <v>5</v>
      </c>
      <c r="D98" s="17">
        <f>D100+D101</f>
        <v>192621.69999999998</v>
      </c>
      <c r="E98" s="17">
        <f>E100+E101</f>
        <v>520019.19999999995</v>
      </c>
    </row>
    <row r="99" spans="1:7" x14ac:dyDescent="0.3">
      <c r="A99" s="1"/>
      <c r="B99" s="22" t="s">
        <v>7</v>
      </c>
      <c r="C99" s="16"/>
      <c r="D99" s="17"/>
      <c r="E99" s="17"/>
    </row>
    <row r="100" spans="1:7" hidden="1" x14ac:dyDescent="0.3">
      <c r="A100" s="1"/>
      <c r="B100" s="22" t="s">
        <v>8</v>
      </c>
      <c r="C100" s="2"/>
      <c r="D100" s="18">
        <v>48155.4</v>
      </c>
      <c r="E100" s="18">
        <v>155837.6</v>
      </c>
      <c r="F100" s="12" t="s">
        <v>38</v>
      </c>
      <c r="G100" s="3">
        <v>0</v>
      </c>
    </row>
    <row r="101" spans="1:7" x14ac:dyDescent="0.3">
      <c r="A101" s="1"/>
      <c r="B101" s="22" t="s">
        <v>23</v>
      </c>
      <c r="C101" s="16"/>
      <c r="D101" s="17">
        <v>144466.29999999999</v>
      </c>
      <c r="E101" s="17">
        <v>364181.6</v>
      </c>
      <c r="F101" s="12" t="s">
        <v>154</v>
      </c>
    </row>
    <row r="102" spans="1:7" ht="56.25" x14ac:dyDescent="0.3">
      <c r="A102" s="1" t="s">
        <v>138</v>
      </c>
      <c r="B102" s="22" t="s">
        <v>31</v>
      </c>
      <c r="C102" s="22" t="s">
        <v>5</v>
      </c>
      <c r="D102" s="17">
        <f>D104+D105</f>
        <v>0</v>
      </c>
      <c r="E102" s="17">
        <f>E104+E105</f>
        <v>200000</v>
      </c>
    </row>
    <row r="103" spans="1:7" x14ac:dyDescent="0.3">
      <c r="A103" s="1"/>
      <c r="B103" s="22" t="s">
        <v>7</v>
      </c>
      <c r="C103" s="16"/>
      <c r="D103" s="17"/>
      <c r="E103" s="17"/>
    </row>
    <row r="104" spans="1:7" hidden="1" x14ac:dyDescent="0.3">
      <c r="A104" s="1"/>
      <c r="B104" s="22" t="s">
        <v>8</v>
      </c>
      <c r="C104" s="2"/>
      <c r="D104" s="18">
        <v>0</v>
      </c>
      <c r="E104" s="18">
        <v>51080</v>
      </c>
      <c r="F104" s="12" t="s">
        <v>39</v>
      </c>
      <c r="G104" s="3">
        <v>0</v>
      </c>
    </row>
    <row r="105" spans="1:7" x14ac:dyDescent="0.3">
      <c r="A105" s="1"/>
      <c r="B105" s="22" t="s">
        <v>23</v>
      </c>
      <c r="C105" s="16"/>
      <c r="D105" s="17">
        <v>0</v>
      </c>
      <c r="E105" s="17">
        <v>148920</v>
      </c>
      <c r="F105" s="12" t="s">
        <v>154</v>
      </c>
    </row>
    <row r="106" spans="1:7" ht="56.25" x14ac:dyDescent="0.3">
      <c r="A106" s="1" t="s">
        <v>139</v>
      </c>
      <c r="B106" s="27" t="s">
        <v>166</v>
      </c>
      <c r="C106" s="22" t="s">
        <v>5</v>
      </c>
      <c r="D106" s="17">
        <f>D108+D109</f>
        <v>348812</v>
      </c>
      <c r="E106" s="17">
        <f>E108+E109</f>
        <v>148812</v>
      </c>
      <c r="G106" s="8"/>
    </row>
    <row r="107" spans="1:7" x14ac:dyDescent="0.3">
      <c r="A107" s="1"/>
      <c r="B107" s="22" t="s">
        <v>7</v>
      </c>
      <c r="C107" s="16"/>
      <c r="D107" s="17"/>
      <c r="E107" s="17"/>
    </row>
    <row r="108" spans="1:7" hidden="1" x14ac:dyDescent="0.3">
      <c r="A108" s="1"/>
      <c r="B108" s="22" t="s">
        <v>8</v>
      </c>
      <c r="C108" s="2"/>
      <c r="D108" s="18">
        <v>87203</v>
      </c>
      <c r="E108" s="18">
        <v>37203</v>
      </c>
      <c r="F108" s="12" t="s">
        <v>40</v>
      </c>
      <c r="G108" s="3">
        <v>0</v>
      </c>
    </row>
    <row r="109" spans="1:7" x14ac:dyDescent="0.3">
      <c r="A109" s="1"/>
      <c r="B109" s="22" t="s">
        <v>23</v>
      </c>
      <c r="C109" s="16"/>
      <c r="D109" s="17">
        <v>261609</v>
      </c>
      <c r="E109" s="17">
        <v>111609</v>
      </c>
      <c r="F109" s="12" t="s">
        <v>154</v>
      </c>
    </row>
    <row r="110" spans="1:7" ht="56.25" x14ac:dyDescent="0.3">
      <c r="A110" s="1" t="s">
        <v>140</v>
      </c>
      <c r="B110" s="27" t="s">
        <v>167</v>
      </c>
      <c r="C110" s="22" t="s">
        <v>5</v>
      </c>
      <c r="D110" s="17">
        <f>D112+D113</f>
        <v>88427.4</v>
      </c>
      <c r="E110" s="17">
        <f>E112+E113</f>
        <v>0</v>
      </c>
    </row>
    <row r="111" spans="1:7" x14ac:dyDescent="0.3">
      <c r="A111" s="1"/>
      <c r="B111" s="22" t="s">
        <v>7</v>
      </c>
      <c r="C111" s="22"/>
      <c r="D111" s="17"/>
      <c r="E111" s="17"/>
    </row>
    <row r="112" spans="1:7" hidden="1" x14ac:dyDescent="0.3">
      <c r="A112" s="1"/>
      <c r="B112" s="22" t="s">
        <v>8</v>
      </c>
      <c r="C112" s="22"/>
      <c r="D112" s="17">
        <v>22107</v>
      </c>
      <c r="E112" s="17">
        <v>0</v>
      </c>
      <c r="F112" s="13" t="s">
        <v>41</v>
      </c>
      <c r="G112" s="3">
        <v>0</v>
      </c>
    </row>
    <row r="113" spans="1:7" x14ac:dyDescent="0.3">
      <c r="A113" s="1"/>
      <c r="B113" s="22" t="s">
        <v>23</v>
      </c>
      <c r="C113" s="22"/>
      <c r="D113" s="17">
        <v>66320.399999999994</v>
      </c>
      <c r="E113" s="17">
        <v>0</v>
      </c>
      <c r="F113" s="13" t="s">
        <v>154</v>
      </c>
    </row>
    <row r="114" spans="1:7" ht="75" x14ac:dyDescent="0.3">
      <c r="A114" s="1" t="s">
        <v>141</v>
      </c>
      <c r="B114" s="27" t="s">
        <v>168</v>
      </c>
      <c r="C114" s="22" t="s">
        <v>5</v>
      </c>
      <c r="D114" s="17">
        <f>D116+D117</f>
        <v>28275.4</v>
      </c>
      <c r="E114" s="17">
        <f>E116+E117</f>
        <v>0</v>
      </c>
    </row>
    <row r="115" spans="1:7" x14ac:dyDescent="0.3">
      <c r="A115" s="1"/>
      <c r="B115" s="22" t="s">
        <v>7</v>
      </c>
      <c r="C115" s="22"/>
      <c r="D115" s="17"/>
      <c r="E115" s="17"/>
    </row>
    <row r="116" spans="1:7" hidden="1" x14ac:dyDescent="0.3">
      <c r="A116" s="1"/>
      <c r="B116" s="22" t="s">
        <v>8</v>
      </c>
      <c r="C116" s="22"/>
      <c r="D116" s="17">
        <v>7069</v>
      </c>
      <c r="E116" s="17">
        <v>0</v>
      </c>
      <c r="F116" s="13" t="s">
        <v>42</v>
      </c>
      <c r="G116" s="3">
        <v>0</v>
      </c>
    </row>
    <row r="117" spans="1:7" x14ac:dyDescent="0.3">
      <c r="A117" s="1"/>
      <c r="B117" s="22" t="s">
        <v>23</v>
      </c>
      <c r="C117" s="22"/>
      <c r="D117" s="17">
        <v>21206.400000000001</v>
      </c>
      <c r="E117" s="17">
        <v>0</v>
      </c>
      <c r="F117" s="13" t="s">
        <v>154</v>
      </c>
    </row>
    <row r="118" spans="1:7" ht="56.25" x14ac:dyDescent="0.3">
      <c r="A118" s="1" t="s">
        <v>142</v>
      </c>
      <c r="B118" s="27" t="s">
        <v>169</v>
      </c>
      <c r="C118" s="22" t="s">
        <v>5</v>
      </c>
      <c r="D118" s="17">
        <f>D120+D121</f>
        <v>230075</v>
      </c>
      <c r="E118" s="17">
        <f>E120+E121</f>
        <v>369925</v>
      </c>
    </row>
    <row r="119" spans="1:7" x14ac:dyDescent="0.3">
      <c r="A119" s="1"/>
      <c r="B119" s="22" t="s">
        <v>7</v>
      </c>
      <c r="C119" s="22"/>
      <c r="D119" s="17"/>
      <c r="E119" s="17"/>
    </row>
    <row r="120" spans="1:7" hidden="1" x14ac:dyDescent="0.3">
      <c r="A120" s="1"/>
      <c r="B120" s="22" t="s">
        <v>8</v>
      </c>
      <c r="C120" s="22"/>
      <c r="D120" s="17">
        <v>57518.8</v>
      </c>
      <c r="E120" s="17">
        <v>94486</v>
      </c>
      <c r="F120" s="13" t="s">
        <v>43</v>
      </c>
      <c r="G120" s="3">
        <v>0</v>
      </c>
    </row>
    <row r="121" spans="1:7" x14ac:dyDescent="0.3">
      <c r="A121" s="1"/>
      <c r="B121" s="22" t="s">
        <v>23</v>
      </c>
      <c r="C121" s="22"/>
      <c r="D121" s="17">
        <v>172556.2</v>
      </c>
      <c r="E121" s="17">
        <v>275439</v>
      </c>
      <c r="F121" s="13" t="s">
        <v>154</v>
      </c>
    </row>
    <row r="122" spans="1:7" ht="56.25" x14ac:dyDescent="0.3">
      <c r="A122" s="1" t="s">
        <v>143</v>
      </c>
      <c r="B122" s="27" t="s">
        <v>170</v>
      </c>
      <c r="C122" s="22" t="s">
        <v>5</v>
      </c>
      <c r="D122" s="17">
        <f>D124+D125</f>
        <v>46879.5</v>
      </c>
      <c r="E122" s="17">
        <f>E124+E125</f>
        <v>0</v>
      </c>
    </row>
    <row r="123" spans="1:7" x14ac:dyDescent="0.3">
      <c r="A123" s="1"/>
      <c r="B123" s="22" t="s">
        <v>7</v>
      </c>
      <c r="C123" s="22"/>
      <c r="D123" s="17"/>
      <c r="E123" s="17"/>
    </row>
    <row r="124" spans="1:7" hidden="1" x14ac:dyDescent="0.3">
      <c r="A124" s="1"/>
      <c r="B124" s="22" t="s">
        <v>8</v>
      </c>
      <c r="C124" s="22"/>
      <c r="D124" s="17">
        <v>11720</v>
      </c>
      <c r="E124" s="17">
        <v>0</v>
      </c>
      <c r="F124" s="13" t="s">
        <v>44</v>
      </c>
      <c r="G124" s="3">
        <v>0</v>
      </c>
    </row>
    <row r="125" spans="1:7" x14ac:dyDescent="0.3">
      <c r="A125" s="1"/>
      <c r="B125" s="22" t="s">
        <v>23</v>
      </c>
      <c r="C125" s="22"/>
      <c r="D125" s="17">
        <v>35159.5</v>
      </c>
      <c r="E125" s="17">
        <v>0</v>
      </c>
      <c r="F125" s="13" t="s">
        <v>154</v>
      </c>
    </row>
    <row r="126" spans="1:7" x14ac:dyDescent="0.3">
      <c r="A126" s="1"/>
      <c r="B126" s="22" t="s">
        <v>25</v>
      </c>
      <c r="C126" s="16"/>
      <c r="D126" s="19">
        <f>D127+D128</f>
        <v>200000</v>
      </c>
      <c r="E126" s="19">
        <f>E127+E128</f>
        <v>321000</v>
      </c>
    </row>
    <row r="127" spans="1:7" ht="56.25" x14ac:dyDescent="0.3">
      <c r="A127" s="1" t="s">
        <v>183</v>
      </c>
      <c r="B127" s="22" t="s">
        <v>58</v>
      </c>
      <c r="C127" s="7" t="s">
        <v>46</v>
      </c>
      <c r="D127" s="19">
        <v>100000</v>
      </c>
      <c r="E127" s="19">
        <v>221000</v>
      </c>
      <c r="F127" s="12" t="s">
        <v>59</v>
      </c>
    </row>
    <row r="128" spans="1:7" ht="56.25" x14ac:dyDescent="0.3">
      <c r="A128" s="1" t="s">
        <v>144</v>
      </c>
      <c r="B128" s="22" t="s">
        <v>60</v>
      </c>
      <c r="C128" s="7" t="s">
        <v>46</v>
      </c>
      <c r="D128" s="17">
        <v>100000</v>
      </c>
      <c r="E128" s="17">
        <v>100000</v>
      </c>
      <c r="F128" s="12" t="s">
        <v>61</v>
      </c>
    </row>
    <row r="129" spans="1:7" x14ac:dyDescent="0.3">
      <c r="A129" s="1"/>
      <c r="B129" s="28" t="s">
        <v>9</v>
      </c>
      <c r="C129" s="28"/>
      <c r="D129" s="19">
        <f>D133+D130+D131+D132+D134+D135</f>
        <v>244219.59999999998</v>
      </c>
      <c r="E129" s="19">
        <f>E133+E130+E131+E132+E134+E135</f>
        <v>103373.5</v>
      </c>
    </row>
    <row r="130" spans="1:7" ht="56.25" x14ac:dyDescent="0.3">
      <c r="A130" s="1" t="s">
        <v>145</v>
      </c>
      <c r="B130" s="22" t="s">
        <v>64</v>
      </c>
      <c r="C130" s="7" t="s">
        <v>46</v>
      </c>
      <c r="D130" s="19">
        <v>29976.799999999999</v>
      </c>
      <c r="E130" s="19">
        <v>0</v>
      </c>
      <c r="F130" s="12" t="s">
        <v>163</v>
      </c>
    </row>
    <row r="131" spans="1:7" ht="56.25" x14ac:dyDescent="0.3">
      <c r="A131" s="1" t="s">
        <v>146</v>
      </c>
      <c r="B131" s="22" t="s">
        <v>65</v>
      </c>
      <c r="C131" s="7" t="s">
        <v>46</v>
      </c>
      <c r="D131" s="19">
        <v>95000</v>
      </c>
      <c r="E131" s="19">
        <v>103373.5</v>
      </c>
      <c r="F131" s="12" t="s">
        <v>162</v>
      </c>
    </row>
    <row r="132" spans="1:7" ht="56.25" x14ac:dyDescent="0.3">
      <c r="A132" s="1" t="s">
        <v>147</v>
      </c>
      <c r="B132" s="22" t="s">
        <v>66</v>
      </c>
      <c r="C132" s="7" t="s">
        <v>46</v>
      </c>
      <c r="D132" s="19">
        <v>98373.5</v>
      </c>
      <c r="E132" s="19">
        <v>0</v>
      </c>
      <c r="F132" s="12" t="s">
        <v>161</v>
      </c>
    </row>
    <row r="133" spans="1:7" ht="56.25" x14ac:dyDescent="0.3">
      <c r="A133" s="1" t="s">
        <v>148</v>
      </c>
      <c r="B133" s="30" t="s">
        <v>177</v>
      </c>
      <c r="C133" s="7" t="s">
        <v>46</v>
      </c>
      <c r="D133" s="19">
        <v>3874</v>
      </c>
      <c r="E133" s="19">
        <v>0</v>
      </c>
      <c r="F133" s="13" t="s">
        <v>160</v>
      </c>
    </row>
    <row r="134" spans="1:7" ht="56.25" x14ac:dyDescent="0.3">
      <c r="A134" s="1" t="s">
        <v>149</v>
      </c>
      <c r="B134" s="30" t="s">
        <v>179</v>
      </c>
      <c r="C134" s="7" t="s">
        <v>46</v>
      </c>
      <c r="D134" s="19">
        <v>3538.9</v>
      </c>
      <c r="E134" s="19">
        <v>0</v>
      </c>
      <c r="F134" s="13" t="s">
        <v>164</v>
      </c>
    </row>
    <row r="135" spans="1:7" ht="56.25" x14ac:dyDescent="0.3">
      <c r="A135" s="1" t="s">
        <v>150</v>
      </c>
      <c r="B135" s="22" t="s">
        <v>91</v>
      </c>
      <c r="C135" s="7" t="s">
        <v>46</v>
      </c>
      <c r="D135" s="19">
        <v>13456.4</v>
      </c>
      <c r="E135" s="19">
        <v>0</v>
      </c>
      <c r="F135" s="13" t="s">
        <v>157</v>
      </c>
    </row>
    <row r="136" spans="1:7" x14ac:dyDescent="0.3">
      <c r="A136" s="1"/>
      <c r="B136" s="22" t="s">
        <v>17</v>
      </c>
      <c r="C136" s="16"/>
      <c r="D136" s="19">
        <f>D137</f>
        <v>12180.7</v>
      </c>
      <c r="E136" s="19">
        <f>E137</f>
        <v>10000</v>
      </c>
    </row>
    <row r="137" spans="1:7" ht="56.25" x14ac:dyDescent="0.3">
      <c r="A137" s="1" t="s">
        <v>151</v>
      </c>
      <c r="B137" s="22" t="s">
        <v>62</v>
      </c>
      <c r="C137" s="7" t="s">
        <v>46</v>
      </c>
      <c r="D137" s="19">
        <v>12180.7</v>
      </c>
      <c r="E137" s="19">
        <v>10000</v>
      </c>
      <c r="F137" s="13" t="s">
        <v>63</v>
      </c>
    </row>
    <row r="138" spans="1:7" x14ac:dyDescent="0.3">
      <c r="A138" s="1"/>
      <c r="B138" s="22" t="s">
        <v>24</v>
      </c>
      <c r="C138" s="16"/>
      <c r="D138" s="19">
        <f>D139</f>
        <v>18208.7</v>
      </c>
      <c r="E138" s="19">
        <f>E139</f>
        <v>0</v>
      </c>
    </row>
    <row r="139" spans="1:7" ht="56.25" x14ac:dyDescent="0.3">
      <c r="A139" s="1" t="s">
        <v>152</v>
      </c>
      <c r="B139" s="29" t="s">
        <v>176</v>
      </c>
      <c r="C139" s="7" t="s">
        <v>46</v>
      </c>
      <c r="D139" s="19">
        <v>18208.7</v>
      </c>
      <c r="E139" s="19">
        <v>0</v>
      </c>
      <c r="F139" s="12">
        <v>9150041010</v>
      </c>
    </row>
    <row r="140" spans="1:7" x14ac:dyDescent="0.3">
      <c r="A140" s="24"/>
      <c r="B140" s="32" t="s">
        <v>10</v>
      </c>
      <c r="C140" s="32"/>
      <c r="D140" s="19">
        <f>D11+D40+D67+D78+D129+D138+D126+D136</f>
        <v>5368497.6999999993</v>
      </c>
      <c r="E140" s="19">
        <f>E11+E40+E67+E78+E129+E138+E126+E136</f>
        <v>3917463.1999999997</v>
      </c>
    </row>
    <row r="141" spans="1:7" x14ac:dyDescent="0.3">
      <c r="A141" s="24"/>
      <c r="B141" s="47" t="s">
        <v>11</v>
      </c>
      <c r="C141" s="48"/>
      <c r="D141" s="19"/>
      <c r="E141" s="19"/>
    </row>
    <row r="142" spans="1:7" x14ac:dyDescent="0.3">
      <c r="A142" s="24"/>
      <c r="B142" s="47" t="s">
        <v>23</v>
      </c>
      <c r="C142" s="49"/>
      <c r="D142" s="19">
        <f>D81</f>
        <v>1455404.7999999998</v>
      </c>
      <c r="E142" s="19">
        <f>E81</f>
        <v>1105577.3999999999</v>
      </c>
    </row>
    <row r="143" spans="1:7" x14ac:dyDescent="0.3">
      <c r="A143" s="24"/>
      <c r="B143" s="25" t="s">
        <v>14</v>
      </c>
      <c r="C143" s="26"/>
      <c r="D143" s="19">
        <f>D14+D43</f>
        <v>1025528.1000000001</v>
      </c>
      <c r="E143" s="19">
        <f>E14+E43</f>
        <v>436731.8</v>
      </c>
    </row>
    <row r="144" spans="1:7" hidden="1" x14ac:dyDescent="0.3">
      <c r="A144" s="24"/>
      <c r="B144" s="25" t="s">
        <v>22</v>
      </c>
      <c r="C144" s="26"/>
      <c r="D144" s="19"/>
      <c r="E144" s="19"/>
      <c r="G144" s="3">
        <v>0</v>
      </c>
    </row>
    <row r="145" spans="1:5" x14ac:dyDescent="0.3">
      <c r="A145" s="24"/>
      <c r="B145" s="32" t="s">
        <v>12</v>
      </c>
      <c r="C145" s="32"/>
      <c r="D145" s="19"/>
      <c r="E145" s="19"/>
    </row>
    <row r="146" spans="1:5" x14ac:dyDescent="0.3">
      <c r="A146" s="24"/>
      <c r="B146" s="32" t="s">
        <v>13</v>
      </c>
      <c r="C146" s="33"/>
      <c r="D146" s="19">
        <f>D35+D36+D37+D38+D39</f>
        <v>21508.400000000001</v>
      </c>
      <c r="E146" s="19">
        <f>E35+E36+E37+E38+E39</f>
        <v>32000</v>
      </c>
    </row>
    <row r="147" spans="1:5" x14ac:dyDescent="0.3">
      <c r="A147" s="24"/>
      <c r="B147" s="34" t="s">
        <v>16</v>
      </c>
      <c r="C147" s="34"/>
      <c r="D147" s="19">
        <f>D44+D45+D46+D47+D48+D49+D50+D51+D52+D53+D54+D55+D56+D130+D131+D132+D133+D137+D139+D127+D128+D15+D19+D23+D24+D25+D29+D33+D34+D134+D135</f>
        <v>1988272.5999999999</v>
      </c>
      <c r="E147" s="19">
        <f>E44+E45+E46+E47+E48+E49+E50+E51+E52+E53+E54+E55+E56+E130+E131+E132+E133+E137+E139+E127+E128+E15+E19+E23+E24+E25+E29+E33+E34</f>
        <v>1679215.8000000003</v>
      </c>
    </row>
    <row r="148" spans="1:5" x14ac:dyDescent="0.3">
      <c r="A148" s="24"/>
      <c r="B148" s="35" t="s">
        <v>3</v>
      </c>
      <c r="C148" s="33"/>
      <c r="D148" s="19">
        <f>D57+D61+D64</f>
        <v>1227676.3</v>
      </c>
      <c r="E148" s="19">
        <f>E57+E61+E64</f>
        <v>554800.5</v>
      </c>
    </row>
    <row r="149" spans="1:5" x14ac:dyDescent="0.3">
      <c r="A149" s="24"/>
      <c r="B149" s="32" t="s">
        <v>5</v>
      </c>
      <c r="C149" s="33"/>
      <c r="D149" s="19">
        <f>D68+D69+D70+D71+D72+D73+D77+D82+D86+D90+D94+D98+D102+D106+D110+D114+D118+D122</f>
        <v>2131040.3999999994</v>
      </c>
      <c r="E149" s="19">
        <f>E68+E69+E70+E71+E72+E73+E77+E82+E86+E90+E94+E98+E102+E106+E110+E114+E118+E122</f>
        <v>1651446.9</v>
      </c>
    </row>
  </sheetData>
  <autoFilter ref="A10:G149">
    <filterColumn colId="6">
      <filters blank="1"/>
    </filterColumn>
  </autoFilter>
  <mergeCells count="15">
    <mergeCell ref="D9:D10"/>
    <mergeCell ref="A5:E5"/>
    <mergeCell ref="A6:E7"/>
    <mergeCell ref="B145:C145"/>
    <mergeCell ref="E9:E10"/>
    <mergeCell ref="B140:C140"/>
    <mergeCell ref="B141:C141"/>
    <mergeCell ref="B142:C142"/>
    <mergeCell ref="B146:C146"/>
    <mergeCell ref="B147:C147"/>
    <mergeCell ref="B149:C149"/>
    <mergeCell ref="B148:C148"/>
    <mergeCell ref="A9:A10"/>
    <mergeCell ref="B9:B10"/>
    <mergeCell ref="C9:C10"/>
  </mergeCells>
  <pageMargins left="0.98425196850393704" right="0.39370078740157483" top="0.78740157480314965" bottom="0.78740157480314965" header="0.51181102362204722" footer="0.51181102362204722"/>
  <pageSetup paperSize="9" scale="61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2020-2021</vt:lpstr>
      <vt:lpstr>'2020-2021'!Заголовки_для_печати</vt:lpstr>
      <vt:lpstr>'2020-2021'!Область_печати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2018-10-19T09:31:55Z</cp:lastPrinted>
  <dcterms:created xsi:type="dcterms:W3CDTF">2014-02-04T08:37:28Z</dcterms:created>
  <dcterms:modified xsi:type="dcterms:W3CDTF">2018-10-19T09:54:09Z</dcterms:modified>
</cp:coreProperties>
</file>