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ТА\Документы Кати\Роспись 2019\Отчет ГОД за 2018\В  ПГД КСП\приложения\"/>
    </mc:Choice>
  </mc:AlternateContent>
  <bookViews>
    <workbookView xWindow="0" yWindow="0" windowWidth="23040" windowHeight="9408"/>
  </bookViews>
  <sheets>
    <sheet name="Приложение  4" sheetId="1" r:id="rId1"/>
  </sheets>
  <definedNames>
    <definedName name="_xlnm._FilterDatabase" localSheetId="0" hidden="1">'Приложение  4'!$A$9:$E$58</definedName>
    <definedName name="_xlnm.Print_Titles" localSheetId="0">'Приложение  4'!$8:$9</definedName>
    <definedName name="_xlnm.Print_Area" localSheetId="0">'Приложение  4'!$A$1:$E$58</definedName>
  </definedNames>
  <calcPr calcId="152511"/>
</workbook>
</file>

<file path=xl/calcChain.xml><?xml version="1.0" encoding="utf-8"?>
<calcChain xmlns="http://schemas.openxmlformats.org/spreadsheetml/2006/main">
  <c r="C58" i="1" l="1"/>
  <c r="D27" i="1" l="1"/>
  <c r="C27" i="1"/>
  <c r="E31" i="1"/>
  <c r="D29" i="1"/>
  <c r="C29" i="1"/>
  <c r="D22" i="1" l="1"/>
  <c r="C22" i="1"/>
  <c r="D19" i="1"/>
  <c r="C19" i="1"/>
  <c r="D10" i="1"/>
  <c r="C10" i="1"/>
  <c r="E17" i="1" l="1"/>
  <c r="C53" i="1" l="1"/>
  <c r="C48" i="1"/>
  <c r="C46" i="1"/>
  <c r="C43" i="1"/>
  <c r="C36" i="1"/>
  <c r="C33" i="1"/>
  <c r="E56" i="1"/>
  <c r="D53" i="1"/>
  <c r="D46" i="1"/>
  <c r="E47" i="1"/>
  <c r="E39" i="1"/>
  <c r="E40" i="1"/>
  <c r="D36" i="1"/>
  <c r="E46" i="1" l="1"/>
  <c r="D33" i="1" l="1"/>
  <c r="E11" i="1" l="1"/>
  <c r="E12" i="1"/>
  <c r="E13" i="1"/>
  <c r="E15" i="1"/>
  <c r="E16" i="1"/>
  <c r="E18" i="1"/>
  <c r="E20" i="1"/>
  <c r="E21" i="1"/>
  <c r="E23" i="1"/>
  <c r="E24" i="1"/>
  <c r="E25" i="1"/>
  <c r="E26" i="1"/>
  <c r="E28" i="1"/>
  <c r="E29" i="1"/>
  <c r="E30" i="1"/>
  <c r="E32" i="1"/>
  <c r="E34" i="1"/>
  <c r="E35" i="1"/>
  <c r="E37" i="1"/>
  <c r="E38" i="1"/>
  <c r="E41" i="1"/>
  <c r="E42" i="1"/>
  <c r="E44" i="1"/>
  <c r="E45" i="1"/>
  <c r="E49" i="1"/>
  <c r="E50" i="1"/>
  <c r="E51" i="1"/>
  <c r="E52" i="1"/>
  <c r="E54" i="1"/>
  <c r="E55" i="1"/>
  <c r="E57" i="1"/>
  <c r="D48" i="1"/>
  <c r="D43" i="1"/>
  <c r="D58" i="1" l="1"/>
  <c r="E33" i="1"/>
  <c r="E43" i="1"/>
  <c r="E19" i="1"/>
  <c r="E27" i="1"/>
  <c r="E36" i="1"/>
  <c r="E53" i="1"/>
  <c r="E10" i="1"/>
  <c r="E22" i="1"/>
  <c r="E48" i="1"/>
  <c r="E58" i="1" l="1"/>
</calcChain>
</file>

<file path=xl/sharedStrings.xml><?xml version="1.0" encoding="utf-8"?>
<sst xmlns="http://schemas.openxmlformats.org/spreadsheetml/2006/main" count="114" uniqueCount="114">
  <si>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</si>
  <si>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</si>
  <si>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</si>
  <si>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</si>
  <si>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</si>
  <si>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</si>
  <si>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</si>
  <si>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</si>
  <si>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</si>
  <si>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</si>
  <si>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</si>
  <si>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</si>
  <si>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</si>
  <si>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</si>
  <si>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</si>
  <si>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</si>
  <si>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</si>
  <si>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0314</t>
  </si>
  <si>
    <t>Другие вопросы в области национальной безопасности и правоохранительной деятельности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</si>
  <si>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</si>
  <si>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</si>
  <si>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</si>
  <si>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</si>
  <si>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</si>
  <si>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</si>
  <si>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</si>
  <si>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</si>
  <si>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</si>
  <si>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</si>
  <si>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</si>
  <si>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</si>
  <si>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</si>
  <si>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</si>
  <si>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</si>
  <si>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</si>
  <si>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</si>
  <si>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</si>
  <si>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</si>
  <si>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</si>
  <si>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0701</t>
  </si>
  <si>
    <t>Дошкольное образование</t>
  </si>
  <si>
    <t>0702</t>
  </si>
  <si>
    <t>Общее образование</t>
  </si>
  <si>
    <t>0707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</si>
  <si>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</si>
  <si>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</si>
  <si>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</si>
  <si>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</si>
  <si>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</si>
  <si>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</si>
  <si>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</si>
  <si>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</si>
  <si>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</si>
  <si>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</si>
  <si>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</si>
  <si>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</si>
  <si>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</si>
  <si>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</si>
  <si>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</si>
  <si>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Физическая культура</t>
  </si>
  <si>
    <t>1102</t>
  </si>
  <si>
    <t>Массовый спорт</t>
  </si>
  <si>
    <t>1105</t>
  </si>
  <si>
    <t>Другие вопросы в области физической культуры и спорта</t>
  </si>
  <si>
    <t>Итого</t>
  </si>
  <si>
    <t>Раздел, подраздел</t>
  </si>
  <si>
    <t>Наименование</t>
  </si>
  <si>
    <t>1</t>
  </si>
  <si>
    <t>2</t>
  </si>
  <si>
    <t>3</t>
  </si>
  <si>
    <t>4</t>
  </si>
  <si>
    <t>5</t>
  </si>
  <si>
    <t>Уточненный план</t>
  </si>
  <si>
    <t>Исполнено</t>
  </si>
  <si>
    <t>% исполнения</t>
  </si>
  <si>
    <t>тыс. руб.</t>
  </si>
  <si>
    <t>Приложение № 4</t>
  </si>
  <si>
    <t>к решению Пермской городской Думы</t>
  </si>
  <si>
    <t>от</t>
  </si>
  <si>
    <t>№</t>
  </si>
  <si>
    <t>0100</t>
  </si>
  <si>
    <t>Общегосударственные вопросы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</si>
  <si>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</si>
  <si>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</si>
  <si>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</si>
  <si>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</si>
  <si>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</si>
  <si>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</si>
  <si>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</si>
  <si>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</si>
  <si>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</si>
  <si>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</si>
  <si>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</si>
  <si>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1000</t>
  </si>
  <si>
    <t>Социальная политика</t>
  </si>
  <si>
    <t>1100</t>
  </si>
  <si>
    <t>Физическая культура и спорт</t>
  </si>
  <si>
    <t>Культура, кинематография</t>
  </si>
  <si>
    <t>0703</t>
  </si>
  <si>
    <t>0705</t>
  </si>
  <si>
    <t>Дополнительное образование детей</t>
  </si>
  <si>
    <t>Профессиональная подготовка, переподготовка и повышение квалификации</t>
  </si>
  <si>
    <t>0907</t>
  </si>
  <si>
    <t>Здравоохранение</t>
  </si>
  <si>
    <t>Санитарно-эпидемиологическое благополучие</t>
  </si>
  <si>
    <t>1103</t>
  </si>
  <si>
    <t>Спорт высших достижений</t>
  </si>
  <si>
    <t>0900</t>
  </si>
  <si>
    <t>Молодежная политика</t>
  </si>
  <si>
    <t>Отчет об исполнении расходов города Перми по разделам, подразделам классификации расходов бюджета за 2018 год</t>
  </si>
  <si>
    <t>0105</t>
  </si>
  <si>
    <t>Судебная система</t>
  </si>
  <si>
    <t>0504</t>
  </si>
  <si>
    <t>Прикладные научные исследования в области жилищно-коммунального хозяйства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</si>
</sst>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2" fillId="0" borderId="0" xfId="0" applyFont="1"/>
    <xf numFmtId="164" fontId="2" fillId="2" borderId="2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 wrapText="1"/>
    </xf>
    <xf numFmtId="165" fontId="1" fillId="2" borderId="2" xfId="0" applyNumberFormat="1" applyFont="1" applyFill="1" applyBorder="1" applyAlignment="1">
      <alignment horizontal="center" wrapText="1"/>
    </xf>
    <xf numFmtId="0" fontId="1" fillId="0" borderId="0" xfId="0" applyFont="1"/>
    <xf numFmtId="49" fontId="2" fillId="2" borderId="2" xfId="0" applyNumberFormat="1" applyFont="1" applyFill="1" applyBorder="1" applyAlignment="1">
      <alignment horizontal="left" vertical="center" wrapText="1"/>
    </xf>
    <xf numFmtId="0" fontId="1" fillId="0" borderId="0" xfId="0" applyFont="1"/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right"/>
    </xf>
    <xf numFmtId="0" fontId="3" fillId="0" borderId="1" xfId="0" applyFont="1" applyBorder="1" applyAlignment="1">
      <alignment horizontal="right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64" fontId="1" fillId="0" borderId="2" xfId="0" applyNumberFormat="1" applyFont="1" applyFill="1" applyBorder="1" applyAlignment="1">
      <alignment horizontal="center" wrapText="1"/>
    </xf>
    <xf numFmtId="165" fontId="1" fillId="0" borderId="2" xfId="0" applyNumberFormat="1" applyFont="1" applyFill="1" applyBorder="1" applyAlignment="1">
      <alignment horizontal="center" wrapText="1"/>
    </xf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58"/>
  <sheetViews>
    <sheetView showGridLines="0" tabSelected="1" topLeftCell="A25" zoomScaleNormal="100" workbookViewId="0">
      <selection activeCell="A27" sqref="A27:E32"/>
    </sheetView>
  </sheetViews>
  <sheetFormatPr defaultRowHeight="12.75" customHeight="1" x14ac:dyDescent="0.25"/>
  <cols>
    <col min="1" max="1" width="8.88671875" style="1" customWidth="1"/>
    <col min="2" max="2" width="56.77734375" style="1" customWidth="1"/>
    <col min="3" max="4" width="15.44140625" style="1" customWidth="1"/>
    <col min="5" max="5" width="12" style="1" customWidth="1"/>
    <col min="6" max="8" width="9.109375" style="1" customWidth="1"/>
    <col min="9" max="16384" width="8.88671875" style="1"/>
  </cols>
  <sheetData>
    <row r="1" spans="1:5" ht="12.75" customHeight="1" x14ac:dyDescent="0.25">
      <c r="C1" s="7"/>
      <c r="D1" s="24" t="s">
        <v>76</v>
      </c>
      <c r="E1" s="24"/>
    </row>
    <row r="2" spans="1:5" ht="12.75" customHeight="1" x14ac:dyDescent="0.25">
      <c r="C2" s="25" t="s">
        <v>77</v>
      </c>
      <c r="D2" s="25"/>
      <c r="E2" s="25"/>
    </row>
    <row r="3" spans="1:5" ht="12.75" customHeight="1" x14ac:dyDescent="0.25">
      <c r="C3" s="8"/>
      <c r="D3" s="9" t="s">
        <v>78</v>
      </c>
      <c r="E3" s="9" t="s">
        <v>79</v>
      </c>
    </row>
    <row r="4" spans="1:5" ht="12.75" customHeight="1" x14ac:dyDescent="0.25">
      <c r="C4" s="8"/>
      <c r="D4" s="9"/>
      <c r="E4" s="9"/>
    </row>
    <row r="5" spans="1:5" ht="12.75" customHeight="1" x14ac:dyDescent="0.25">
      <c r="A5" s="23" t="s">
        <v>109</v>
      </c>
      <c r="B5" s="23"/>
      <c r="C5" s="23"/>
      <c r="D5" s="23"/>
      <c r="E5" s="23"/>
    </row>
    <row r="7" spans="1:5" ht="13.2" x14ac:dyDescent="0.25">
      <c r="A7" s="21" t="s">
        <v>0</v>
      </c>
      <c r="B7" s="22"/>
      <c r="C7" s="22"/>
      <c r="E7" s="6" t="s">
        <v>75</v>
      </c>
    </row>
    <row r="8" spans="1:5" ht="48" customHeight="1" x14ac:dyDescent="0.25">
      <c r="A8" s="2" t="s">
        <v>65</v>
      </c>
      <c r="B8" s="2" t="s">
        <v>66</v>
      </c>
      <c r="C8" s="2" t="s">
        <v>72</v>
      </c>
      <c r="D8" s="2" t="s">
        <v>73</v>
      </c>
      <c r="E8" s="2" t="s">
        <v>74</v>
      </c>
    </row>
    <row r="9" spans="1:5" ht="15" customHeight="1" x14ac:dyDescent="0.25">
      <c r="A9" s="2" t="s">
        <v>67</v>
      </c>
      <c r="B9" s="2" t="s">
        <v>68</v>
      </c>
      <c r="C9" s="2" t="s">
        <v>69</v>
      </c>
      <c r="D9" s="2" t="s">
        <v>70</v>
      </c>
      <c r="E9" s="2" t="s">
        <v>71</v>
      </c>
    </row>
    <row r="10" spans="1:5" s="12" customFormat="1" ht="15" customHeight="1" x14ac:dyDescent="0.25">
      <c r="A10" s="10" t="s">
        <v>80</v>
      </c>
      <c r="B10" s="11" t="s">
        <v>81</v>
      </c>
      <c r="C10" s="13">
        <f>C11+C12+C13+C15+C16+C17+C18+C14</f>
        <v>1951693.9098199997</v>
      </c>
      <c r="D10" s="13">
        <f>D11+D12+D13+D15+D16+D17+D18+D14</f>
        <v>1797936.99122</v>
      </c>
      <c r="E10" s="16">
        <f>D10/C10*100</f>
        <v>92.121873321099798</v>
      </c>
    </row>
    <row r="11" spans="1:5" ht="26.4" x14ac:dyDescent="0.25">
      <c r="A11" s="2" t="s">
        <v>1</v>
      </c>
      <c r="B11" s="3" t="s">
        <v>2</v>
      </c>
      <c r="C11" s="14">
        <v>4601.8</v>
      </c>
      <c r="D11" s="14">
        <v>4601.7969999999996</v>
      </c>
      <c r="E11" s="17">
        <f t="shared" ref="E11:E58" si="0">D11/C11*100</f>
        <v>99.999934808118553</v>
      </c>
    </row>
    <row r="12" spans="1:5" ht="39.6" x14ac:dyDescent="0.25">
      <c r="A12" s="2" t="s">
        <v>3</v>
      </c>
      <c r="B12" s="3" t="s">
        <v>4</v>
      </c>
      <c r="C12" s="14">
        <v>147112</v>
      </c>
      <c r="D12" s="14">
        <v>141769.65100000001</v>
      </c>
      <c r="E12" s="17">
        <f t="shared" si="0"/>
        <v>96.3685158246778</v>
      </c>
    </row>
    <row r="13" spans="1:5" ht="39.6" x14ac:dyDescent="0.25">
      <c r="A13" s="2" t="s">
        <v>5</v>
      </c>
      <c r="B13" s="3" t="s">
        <v>6</v>
      </c>
      <c r="C13" s="14">
        <v>587054.06999999995</v>
      </c>
      <c r="D13" s="14">
        <v>586490.56799999997</v>
      </c>
      <c r="E13" s="17">
        <f t="shared" si="0"/>
        <v>99.904011908136496</v>
      </c>
    </row>
    <row r="14" spans="1:5" s="20" customFormat="1" ht="13.2" x14ac:dyDescent="0.25">
      <c r="A14" s="2" t="s">
        <v>110</v>
      </c>
      <c r="B14" s="3" t="s">
        <v>111</v>
      </c>
      <c r="C14" s="14">
        <v>6463.4</v>
      </c>
      <c r="D14" s="14">
        <v>2454.80321</v>
      </c>
      <c r="E14" s="17"/>
    </row>
    <row r="15" spans="1:5" ht="26.4" x14ac:dyDescent="0.25">
      <c r="A15" s="2" t="s">
        <v>7</v>
      </c>
      <c r="B15" s="3" t="s">
        <v>8</v>
      </c>
      <c r="C15" s="14">
        <v>153949.4</v>
      </c>
      <c r="D15" s="14">
        <v>153942.27900000001</v>
      </c>
      <c r="E15" s="17">
        <f t="shared" si="0"/>
        <v>99.995374454203784</v>
      </c>
    </row>
    <row r="16" spans="1:5" ht="13.2" x14ac:dyDescent="0.25">
      <c r="A16" s="2" t="s">
        <v>9</v>
      </c>
      <c r="B16" s="3" t="s">
        <v>10</v>
      </c>
      <c r="C16" s="14">
        <v>9394.7000000000007</v>
      </c>
      <c r="D16" s="14">
        <v>9393.9860100000005</v>
      </c>
      <c r="E16" s="17">
        <f t="shared" si="0"/>
        <v>99.992400076638958</v>
      </c>
    </row>
    <row r="17" spans="1:5" ht="13.2" x14ac:dyDescent="0.25">
      <c r="A17" s="2" t="s">
        <v>11</v>
      </c>
      <c r="B17" s="3" t="s">
        <v>12</v>
      </c>
      <c r="C17" s="14">
        <v>76782.993820000003</v>
      </c>
      <c r="D17" s="14">
        <v>0</v>
      </c>
      <c r="E17" s="17">
        <f t="shared" si="0"/>
        <v>0</v>
      </c>
    </row>
    <row r="18" spans="1:5" ht="13.2" x14ac:dyDescent="0.25">
      <c r="A18" s="2" t="s">
        <v>13</v>
      </c>
      <c r="B18" s="3" t="s">
        <v>14</v>
      </c>
      <c r="C18" s="14">
        <v>966335.54599999997</v>
      </c>
      <c r="D18" s="14">
        <v>899283.90700000001</v>
      </c>
      <c r="E18" s="17">
        <f t="shared" si="0"/>
        <v>93.06124676076027</v>
      </c>
    </row>
    <row r="19" spans="1:5" s="12" customFormat="1" ht="26.4" x14ac:dyDescent="0.25">
      <c r="A19" s="10" t="s">
        <v>82</v>
      </c>
      <c r="B19" s="11" t="s">
        <v>83</v>
      </c>
      <c r="C19" s="13">
        <f>C20+C21</f>
        <v>314237.91821999999</v>
      </c>
      <c r="D19" s="13">
        <f>D20+D21</f>
        <v>310624.79072000005</v>
      </c>
      <c r="E19" s="16">
        <f t="shared" si="0"/>
        <v>98.850193662029554</v>
      </c>
    </row>
    <row r="20" spans="1:5" ht="26.4" x14ac:dyDescent="0.25">
      <c r="A20" s="2" t="s">
        <v>15</v>
      </c>
      <c r="B20" s="3" t="s">
        <v>16</v>
      </c>
      <c r="C20" s="14">
        <v>169127.44456</v>
      </c>
      <c r="D20" s="14">
        <v>167536.76665000001</v>
      </c>
      <c r="E20" s="17">
        <f t="shared" si="0"/>
        <v>99.059479723034727</v>
      </c>
    </row>
    <row r="21" spans="1:5" ht="26.4" x14ac:dyDescent="0.25">
      <c r="A21" s="2" t="s">
        <v>17</v>
      </c>
      <c r="B21" s="3" t="s">
        <v>18</v>
      </c>
      <c r="C21" s="14">
        <v>145110.47365999999</v>
      </c>
      <c r="D21" s="14">
        <v>143088.02407000001</v>
      </c>
      <c r="E21" s="17">
        <f t="shared" si="0"/>
        <v>98.606269045238832</v>
      </c>
    </row>
    <row r="22" spans="1:5" s="12" customFormat="1" ht="13.2" x14ac:dyDescent="0.25">
      <c r="A22" s="10" t="s">
        <v>84</v>
      </c>
      <c r="B22" s="11" t="s">
        <v>85</v>
      </c>
      <c r="C22" s="13">
        <f>C23+C24+C25+C26</f>
        <v>5424293.8307299996</v>
      </c>
      <c r="D22" s="13">
        <f>D23+D24+D25+D26</f>
        <v>4355374.8964399993</v>
      </c>
      <c r="E22" s="16">
        <f t="shared" si="0"/>
        <v>80.293860036963636</v>
      </c>
    </row>
    <row r="23" spans="1:5" ht="13.2" x14ac:dyDescent="0.25">
      <c r="A23" s="2" t="s">
        <v>19</v>
      </c>
      <c r="B23" s="3" t="s">
        <v>20</v>
      </c>
      <c r="C23" s="14">
        <v>40332.146000000001</v>
      </c>
      <c r="D23" s="14">
        <v>39832.794999999998</v>
      </c>
      <c r="E23" s="17">
        <f t="shared" si="0"/>
        <v>98.761903222308078</v>
      </c>
    </row>
    <row r="24" spans="1:5" ht="13.2" x14ac:dyDescent="0.25">
      <c r="A24" s="2" t="s">
        <v>21</v>
      </c>
      <c r="B24" s="3" t="s">
        <v>22</v>
      </c>
      <c r="C24" s="14">
        <v>1614511.3740000001</v>
      </c>
      <c r="D24" s="14">
        <v>807933.91044000001</v>
      </c>
      <c r="E24" s="17">
        <f t="shared" si="0"/>
        <v>50.042007969155378</v>
      </c>
    </row>
    <row r="25" spans="1:5" ht="13.2" x14ac:dyDescent="0.25">
      <c r="A25" s="2" t="s">
        <v>23</v>
      </c>
      <c r="B25" s="3" t="s">
        <v>24</v>
      </c>
      <c r="C25" s="14">
        <v>3663406.2557299999</v>
      </c>
      <c r="D25" s="14">
        <v>3405444.426</v>
      </c>
      <c r="E25" s="17">
        <f t="shared" si="0"/>
        <v>92.958415973480498</v>
      </c>
    </row>
    <row r="26" spans="1:5" ht="13.2" x14ac:dyDescent="0.25">
      <c r="A26" s="2" t="s">
        <v>25</v>
      </c>
      <c r="B26" s="3" t="s">
        <v>26</v>
      </c>
      <c r="C26" s="14">
        <v>106044.05499999999</v>
      </c>
      <c r="D26" s="14">
        <v>102163.765</v>
      </c>
      <c r="E26" s="17">
        <f t="shared" si="0"/>
        <v>96.340869839426645</v>
      </c>
    </row>
    <row r="27" spans="1:5" s="12" customFormat="1" ht="13.2" x14ac:dyDescent="0.25">
      <c r="A27" s="10" t="s">
        <v>86</v>
      </c>
      <c r="B27" s="11" t="s">
        <v>87</v>
      </c>
      <c r="C27" s="13">
        <f>C28+C29+C30+C32+C31</f>
        <v>2867371.088</v>
      </c>
      <c r="D27" s="13">
        <f>D28+D29+D30+D32+D31</f>
        <v>2612369.2272299998</v>
      </c>
      <c r="E27" s="16">
        <f t="shared" si="0"/>
        <v>91.106771570753864</v>
      </c>
    </row>
    <row r="28" spans="1:5" ht="13.2" x14ac:dyDescent="0.25">
      <c r="A28" s="2" t="s">
        <v>27</v>
      </c>
      <c r="B28" s="3" t="s">
        <v>28</v>
      </c>
      <c r="C28" s="14">
        <v>1021940.026</v>
      </c>
      <c r="D28" s="14">
        <v>959442.28399999999</v>
      </c>
      <c r="E28" s="17">
        <f t="shared" si="0"/>
        <v>93.884402175279902</v>
      </c>
    </row>
    <row r="29" spans="1:5" s="30" customFormat="1" ht="13.2" x14ac:dyDescent="0.25">
      <c r="A29" s="26" t="s">
        <v>29</v>
      </c>
      <c r="B29" s="27" t="s">
        <v>30</v>
      </c>
      <c r="C29" s="28">
        <f>191423.119-7552.034</f>
        <v>183871.08500000002</v>
      </c>
      <c r="D29" s="28">
        <f>95345.546-7552</f>
        <v>87793.546000000002</v>
      </c>
      <c r="E29" s="29">
        <f t="shared" si="0"/>
        <v>47.747336673408974</v>
      </c>
    </row>
    <row r="30" spans="1:5" s="30" customFormat="1" ht="13.2" x14ac:dyDescent="0.25">
      <c r="A30" s="26" t="s">
        <v>31</v>
      </c>
      <c r="B30" s="27" t="s">
        <v>32</v>
      </c>
      <c r="C30" s="28">
        <v>1190130.9029999999</v>
      </c>
      <c r="D30" s="28">
        <v>1095572.524</v>
      </c>
      <c r="E30" s="29">
        <f t="shared" si="0"/>
        <v>92.054791724032739</v>
      </c>
    </row>
    <row r="31" spans="1:5" s="30" customFormat="1" ht="26.4" x14ac:dyDescent="0.25">
      <c r="A31" s="26" t="s">
        <v>112</v>
      </c>
      <c r="B31" s="27" t="s">
        <v>113</v>
      </c>
      <c r="C31" s="28">
        <v>7552.0339999999997</v>
      </c>
      <c r="D31" s="28">
        <v>7552</v>
      </c>
      <c r="E31" s="29">
        <f t="shared" si="0"/>
        <v>99.999549790162504</v>
      </c>
    </row>
    <row r="32" spans="1:5" ht="13.2" x14ac:dyDescent="0.25">
      <c r="A32" s="2" t="s">
        <v>33</v>
      </c>
      <c r="B32" s="3" t="s">
        <v>34</v>
      </c>
      <c r="C32" s="14">
        <v>463877.04</v>
      </c>
      <c r="D32" s="14">
        <v>462008.87323000003</v>
      </c>
      <c r="E32" s="17">
        <f t="shared" si="0"/>
        <v>99.597271128142069</v>
      </c>
    </row>
    <row r="33" spans="1:5" s="12" customFormat="1" ht="13.2" x14ac:dyDescent="0.25">
      <c r="A33" s="10" t="s">
        <v>88</v>
      </c>
      <c r="B33" s="11" t="s">
        <v>89</v>
      </c>
      <c r="C33" s="13">
        <f>C34+C35</f>
        <v>31079.089</v>
      </c>
      <c r="D33" s="13">
        <f>D34+D35</f>
        <v>31078.91</v>
      </c>
      <c r="E33" s="16">
        <f t="shared" si="0"/>
        <v>99.999424050042137</v>
      </c>
    </row>
    <row r="34" spans="1:5" ht="26.4" x14ac:dyDescent="0.25">
      <c r="A34" s="2" t="s">
        <v>35</v>
      </c>
      <c r="B34" s="3" t="s">
        <v>36</v>
      </c>
      <c r="C34" s="14">
        <v>16168.189</v>
      </c>
      <c r="D34" s="14">
        <v>16168.01</v>
      </c>
      <c r="E34" s="17">
        <f t="shared" si="0"/>
        <v>99.998892887756313</v>
      </c>
    </row>
    <row r="35" spans="1:5" ht="13.2" x14ac:dyDescent="0.25">
      <c r="A35" s="2" t="s">
        <v>37</v>
      </c>
      <c r="B35" s="3" t="s">
        <v>38</v>
      </c>
      <c r="C35" s="14">
        <v>14910.9</v>
      </c>
      <c r="D35" s="14">
        <v>14910.9</v>
      </c>
      <c r="E35" s="17">
        <f t="shared" si="0"/>
        <v>100</v>
      </c>
    </row>
    <row r="36" spans="1:5" s="12" customFormat="1" ht="13.2" x14ac:dyDescent="0.25">
      <c r="A36" s="10" t="s">
        <v>90</v>
      </c>
      <c r="B36" s="11" t="s">
        <v>91</v>
      </c>
      <c r="C36" s="13">
        <f>C37+C38+C41+C42+C39+C40</f>
        <v>14432503.279999999</v>
      </c>
      <c r="D36" s="13">
        <f>D37+D38+D41+D42+D39+D40</f>
        <v>14325693.550000001</v>
      </c>
      <c r="E36" s="16">
        <f t="shared" si="0"/>
        <v>99.259936215306382</v>
      </c>
    </row>
    <row r="37" spans="1:5" ht="13.2" x14ac:dyDescent="0.25">
      <c r="A37" s="2" t="s">
        <v>39</v>
      </c>
      <c r="B37" s="3" t="s">
        <v>40</v>
      </c>
      <c r="C37" s="14">
        <v>5794860.8430000003</v>
      </c>
      <c r="D37" s="14">
        <v>5784360.3490000004</v>
      </c>
      <c r="E37" s="17">
        <f t="shared" si="0"/>
        <v>99.818796442494659</v>
      </c>
    </row>
    <row r="38" spans="1:5" ht="13.2" x14ac:dyDescent="0.25">
      <c r="A38" s="2" t="s">
        <v>41</v>
      </c>
      <c r="B38" s="3" t="s">
        <v>42</v>
      </c>
      <c r="C38" s="14">
        <v>6482167.6279999996</v>
      </c>
      <c r="D38" s="14">
        <v>6421542.0619999999</v>
      </c>
      <c r="E38" s="17">
        <f t="shared" si="0"/>
        <v>99.064733134358875</v>
      </c>
    </row>
    <row r="39" spans="1:5" s="18" customFormat="1" ht="13.2" x14ac:dyDescent="0.25">
      <c r="A39" s="2" t="s">
        <v>98</v>
      </c>
      <c r="B39" s="3" t="s">
        <v>100</v>
      </c>
      <c r="C39" s="14">
        <v>1588252.2779999999</v>
      </c>
      <c r="D39" s="14">
        <v>1569149.1089999999</v>
      </c>
      <c r="E39" s="17">
        <f t="shared" si="0"/>
        <v>98.797220739764612</v>
      </c>
    </row>
    <row r="40" spans="1:5" s="18" customFormat="1" ht="26.4" x14ac:dyDescent="0.25">
      <c r="A40" s="2" t="s">
        <v>99</v>
      </c>
      <c r="B40" s="3" t="s">
        <v>101</v>
      </c>
      <c r="C40" s="14">
        <v>13785.6</v>
      </c>
      <c r="D40" s="14">
        <v>13749.447</v>
      </c>
      <c r="E40" s="17">
        <f t="shared" si="0"/>
        <v>99.737748084958213</v>
      </c>
    </row>
    <row r="41" spans="1:5" ht="13.2" x14ac:dyDescent="0.25">
      <c r="A41" s="2" t="s">
        <v>43</v>
      </c>
      <c r="B41" s="3" t="s">
        <v>108</v>
      </c>
      <c r="C41" s="14">
        <v>293072.33399999997</v>
      </c>
      <c r="D41" s="14">
        <v>278161.86200000002</v>
      </c>
      <c r="E41" s="17">
        <f t="shared" si="0"/>
        <v>94.912357711663105</v>
      </c>
    </row>
    <row r="42" spans="1:5" ht="13.2" x14ac:dyDescent="0.25">
      <c r="A42" s="2" t="s">
        <v>44</v>
      </c>
      <c r="B42" s="3" t="s">
        <v>45</v>
      </c>
      <c r="C42" s="14">
        <v>260364.59700000001</v>
      </c>
      <c r="D42" s="14">
        <v>258730.72099999999</v>
      </c>
      <c r="E42" s="17">
        <f t="shared" si="0"/>
        <v>99.3724661421614</v>
      </c>
    </row>
    <row r="43" spans="1:5" s="12" customFormat="1" ht="13.2" x14ac:dyDescent="0.25">
      <c r="A43" s="10" t="s">
        <v>92</v>
      </c>
      <c r="B43" s="11" t="s">
        <v>97</v>
      </c>
      <c r="C43" s="13">
        <f>C44+C45</f>
        <v>903206.49400000006</v>
      </c>
      <c r="D43" s="13">
        <f>D44+D45</f>
        <v>902502.85</v>
      </c>
      <c r="E43" s="16">
        <f t="shared" si="0"/>
        <v>99.922094891403631</v>
      </c>
    </row>
    <row r="44" spans="1:5" ht="13.2" x14ac:dyDescent="0.25">
      <c r="A44" s="2" t="s">
        <v>46</v>
      </c>
      <c r="B44" s="3" t="s">
        <v>47</v>
      </c>
      <c r="C44" s="14">
        <v>882278.69400000002</v>
      </c>
      <c r="D44" s="14">
        <v>881577.38500000001</v>
      </c>
      <c r="E44" s="17">
        <f t="shared" si="0"/>
        <v>99.920511624640909</v>
      </c>
    </row>
    <row r="45" spans="1:5" ht="13.2" x14ac:dyDescent="0.25">
      <c r="A45" s="2" t="s">
        <v>48</v>
      </c>
      <c r="B45" s="3" t="s">
        <v>49</v>
      </c>
      <c r="C45" s="14">
        <v>20927.8</v>
      </c>
      <c r="D45" s="14">
        <v>20925.465</v>
      </c>
      <c r="E45" s="17">
        <f t="shared" si="0"/>
        <v>99.988842592150164</v>
      </c>
    </row>
    <row r="46" spans="1:5" s="12" customFormat="1" ht="13.2" x14ac:dyDescent="0.25">
      <c r="A46" s="10" t="s">
        <v>107</v>
      </c>
      <c r="B46" s="19" t="s">
        <v>103</v>
      </c>
      <c r="C46" s="13">
        <f>C47</f>
        <v>30200.302</v>
      </c>
      <c r="D46" s="13">
        <f>D47</f>
        <v>29753.627</v>
      </c>
      <c r="E46" s="16">
        <f t="shared" si="0"/>
        <v>98.520958499024275</v>
      </c>
    </row>
    <row r="47" spans="1:5" s="18" customFormat="1" ht="13.2" x14ac:dyDescent="0.25">
      <c r="A47" s="2" t="s">
        <v>102</v>
      </c>
      <c r="B47" s="3" t="s">
        <v>104</v>
      </c>
      <c r="C47" s="14">
        <v>30200.302</v>
      </c>
      <c r="D47" s="14">
        <v>29753.627</v>
      </c>
      <c r="E47" s="17">
        <f t="shared" si="0"/>
        <v>98.520958499024275</v>
      </c>
    </row>
    <row r="48" spans="1:5" s="12" customFormat="1" ht="13.2" x14ac:dyDescent="0.25">
      <c r="A48" s="10" t="s">
        <v>93</v>
      </c>
      <c r="B48" s="11" t="s">
        <v>94</v>
      </c>
      <c r="C48" s="13">
        <f>C49+C50+C51+C52</f>
        <v>1645705.8769999999</v>
      </c>
      <c r="D48" s="13">
        <f>D49+D50+D51+D52</f>
        <v>1490701.3049999999</v>
      </c>
      <c r="E48" s="16">
        <f t="shared" si="0"/>
        <v>90.58127128508761</v>
      </c>
    </row>
    <row r="49" spans="1:5" ht="13.2" x14ac:dyDescent="0.25">
      <c r="A49" s="2" t="s">
        <v>50</v>
      </c>
      <c r="B49" s="3" t="s">
        <v>51</v>
      </c>
      <c r="C49" s="14">
        <v>95828.604999999996</v>
      </c>
      <c r="D49" s="14">
        <v>95268.986000000004</v>
      </c>
      <c r="E49" s="17">
        <f t="shared" si="0"/>
        <v>99.416020926110747</v>
      </c>
    </row>
    <row r="50" spans="1:5" ht="13.2" x14ac:dyDescent="0.25">
      <c r="A50" s="2" t="s">
        <v>52</v>
      </c>
      <c r="B50" s="3" t="s">
        <v>53</v>
      </c>
      <c r="C50" s="14">
        <v>1071358.487</v>
      </c>
      <c r="D50" s="14">
        <v>966328.85199999996</v>
      </c>
      <c r="E50" s="17">
        <f t="shared" si="0"/>
        <v>90.196592804888098</v>
      </c>
    </row>
    <row r="51" spans="1:5" ht="13.2" x14ac:dyDescent="0.25">
      <c r="A51" s="2" t="s">
        <v>54</v>
      </c>
      <c r="B51" s="3" t="s">
        <v>55</v>
      </c>
      <c r="C51" s="14">
        <v>238033.64799999999</v>
      </c>
      <c r="D51" s="14">
        <v>193086.041</v>
      </c>
      <c r="E51" s="17">
        <f t="shared" si="0"/>
        <v>81.117120466935006</v>
      </c>
    </row>
    <row r="52" spans="1:5" ht="13.2" x14ac:dyDescent="0.25">
      <c r="A52" s="2" t="s">
        <v>56</v>
      </c>
      <c r="B52" s="3" t="s">
        <v>57</v>
      </c>
      <c r="C52" s="14">
        <v>240485.13699999999</v>
      </c>
      <c r="D52" s="14">
        <v>236017.42600000001</v>
      </c>
      <c r="E52" s="17">
        <f t="shared" si="0"/>
        <v>98.142209096273589</v>
      </c>
    </row>
    <row r="53" spans="1:5" s="12" customFormat="1" ht="13.2" x14ac:dyDescent="0.25">
      <c r="A53" s="10" t="s">
        <v>95</v>
      </c>
      <c r="B53" s="11" t="s">
        <v>96</v>
      </c>
      <c r="C53" s="13">
        <f>C54+C55+C57+C56</f>
        <v>794561.90300000005</v>
      </c>
      <c r="D53" s="13">
        <f>D54+D55+D57+D56</f>
        <v>787828.42</v>
      </c>
      <c r="E53" s="16">
        <f t="shared" si="0"/>
        <v>99.152554008117349</v>
      </c>
    </row>
    <row r="54" spans="1:5" ht="13.2" x14ac:dyDescent="0.25">
      <c r="A54" s="2" t="s">
        <v>58</v>
      </c>
      <c r="B54" s="3" t="s">
        <v>59</v>
      </c>
      <c r="C54" s="14">
        <v>181141.541</v>
      </c>
      <c r="D54" s="14">
        <v>180017.66399999999</v>
      </c>
      <c r="E54" s="17">
        <f t="shared" si="0"/>
        <v>99.379558662361163</v>
      </c>
    </row>
    <row r="55" spans="1:5" ht="13.2" x14ac:dyDescent="0.25">
      <c r="A55" s="2" t="s">
        <v>60</v>
      </c>
      <c r="B55" s="3" t="s">
        <v>61</v>
      </c>
      <c r="C55" s="14">
        <v>532408.66200000001</v>
      </c>
      <c r="D55" s="14">
        <v>526799.17200000002</v>
      </c>
      <c r="E55" s="17">
        <f t="shared" si="0"/>
        <v>98.946393926250593</v>
      </c>
    </row>
    <row r="56" spans="1:5" s="18" customFormat="1" ht="13.2" x14ac:dyDescent="0.25">
      <c r="A56" s="2" t="s">
        <v>105</v>
      </c>
      <c r="B56" s="3" t="s">
        <v>106</v>
      </c>
      <c r="C56" s="14">
        <v>67835.399999999994</v>
      </c>
      <c r="D56" s="14">
        <v>67835.399999999994</v>
      </c>
      <c r="E56" s="17">
        <f t="shared" si="0"/>
        <v>100</v>
      </c>
    </row>
    <row r="57" spans="1:5" ht="13.2" x14ac:dyDescent="0.25">
      <c r="A57" s="2" t="s">
        <v>62</v>
      </c>
      <c r="B57" s="3" t="s">
        <v>63</v>
      </c>
      <c r="C57" s="14">
        <v>13176.3</v>
      </c>
      <c r="D57" s="14">
        <v>13176.183999999999</v>
      </c>
      <c r="E57" s="17">
        <f t="shared" si="0"/>
        <v>99.999119631459507</v>
      </c>
    </row>
    <row r="58" spans="1:5" s="12" customFormat="1" ht="13.2" x14ac:dyDescent="0.25">
      <c r="A58" s="4" t="s">
        <v>64</v>
      </c>
      <c r="B58" s="5"/>
      <c r="C58" s="15">
        <f>C53+C48+C46+C43+C36+C33+C27+C22+C19+C10-0.001</f>
        <v>28394853.690769996</v>
      </c>
      <c r="D58" s="15">
        <f>D53+D48+D46+D43+D36+D33+D27+D22+D19+D10</f>
        <v>26643864.567610003</v>
      </c>
      <c r="E58" s="16">
        <f t="shared" si="0"/>
        <v>93.833427908349577</v>
      </c>
    </row>
  </sheetData>
  <autoFilter ref="A9:E58"/>
  <mergeCells count="4">
    <mergeCell ref="A7:C7"/>
    <mergeCell ref="A5:E5"/>
    <mergeCell ref="D1:E1"/>
    <mergeCell ref="C2:E2"/>
  </mergeCells>
  <pageMargins left="0.23622047244094491" right="0.23622047244094491" top="0.15748031496062992" bottom="0.98425196850393704" header="0.51181102362204722" footer="0.51181102362204722"/>
  <pageSetup paperSize="9" scale="9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 4</vt:lpstr>
      <vt:lpstr>'Приложение  4'!Заголовки_для_печати</vt:lpstr>
      <vt:lpstr>'Приложение 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Ермолина Анастасия Николаевна</dc:creator>
  <dc:description>POI XSSF rep:2.34.0.93</dc:description>
  <cp:lastModifiedBy>Ермолина Анастасия Николаевна</cp:lastModifiedBy>
  <cp:lastPrinted>2019-03-18T05:59:04Z</cp:lastPrinted>
  <dcterms:created xsi:type="dcterms:W3CDTF">2015-02-26T10:04:42Z</dcterms:created>
  <dcterms:modified xsi:type="dcterms:W3CDTF">2019-03-18T05:59:06Z</dcterms:modified>
</cp:coreProperties>
</file>