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41" i="6" l="1"/>
  <c r="E54" i="6" l="1"/>
  <c r="D54" i="6"/>
  <c r="C54" i="6"/>
  <c r="E53" i="6"/>
  <c r="D53" i="6"/>
  <c r="C53" i="6"/>
  <c r="E52" i="6"/>
  <c r="D52" i="6"/>
  <c r="C52" i="6"/>
  <c r="C50" i="6" l="1"/>
  <c r="C49" i="6" s="1"/>
  <c r="D50" i="6"/>
  <c r="D49" i="6" s="1"/>
  <c r="E50" i="6"/>
  <c r="E49" i="6" s="1"/>
  <c r="E19" i="6"/>
  <c r="E21" i="6"/>
  <c r="E23" i="6"/>
  <c r="E27" i="6"/>
  <c r="E32" i="6"/>
  <c r="E39" i="6"/>
  <c r="E42" i="6"/>
  <c r="E47" i="6"/>
  <c r="D19" i="6"/>
  <c r="D21" i="6"/>
  <c r="D23" i="6"/>
  <c r="D27" i="6"/>
  <c r="D32" i="6"/>
  <c r="D39" i="6"/>
  <c r="D42" i="6"/>
  <c r="D47" i="6"/>
  <c r="E18" i="6" l="1"/>
  <c r="E56" i="6" s="1"/>
  <c r="D18" i="6"/>
  <c r="D56" i="6" s="1"/>
  <c r="C47" i="6" l="1"/>
  <c r="C42" i="6"/>
  <c r="C39" i="6"/>
  <c r="C32" i="6"/>
  <c r="C27" i="6"/>
  <c r="C23" i="6"/>
  <c r="C21" i="6"/>
  <c r="C19" i="6"/>
  <c r="C18" i="6" l="1"/>
  <c r="C56" i="6" s="1"/>
</calcChain>
</file>

<file path=xl/sharedStrings.xml><?xml version="1.0" encoding="utf-8"?>
<sst xmlns="http://schemas.openxmlformats.org/spreadsheetml/2006/main" count="93" uniqueCount="90">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</sst>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E2" sqref="E2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17.8554687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88</v>
      </c>
    </row>
    <row r="2" spans="1:5" ht="18.75" x14ac:dyDescent="0.3">
      <c r="E2" s="12" t="s">
        <v>2</v>
      </c>
    </row>
    <row r="3" spans="1:5" ht="18.75" x14ac:dyDescent="0.25">
      <c r="E3" s="13" t="s">
        <v>3</v>
      </c>
    </row>
    <row r="4" spans="1:5" ht="18.75" x14ac:dyDescent="0.25">
      <c r="E4" s="14"/>
    </row>
    <row r="6" spans="1:5" ht="18.75" x14ac:dyDescent="0.3">
      <c r="E6" s="12" t="s">
        <v>88</v>
      </c>
    </row>
    <row r="7" spans="1:5" ht="18.75" x14ac:dyDescent="0.3">
      <c r="E7" s="12" t="s">
        <v>2</v>
      </c>
    </row>
    <row r="8" spans="1:5" ht="18.75" x14ac:dyDescent="0.25">
      <c r="E8" s="13" t="s">
        <v>3</v>
      </c>
    </row>
    <row r="9" spans="1:5" ht="18.75" x14ac:dyDescent="0.25">
      <c r="E9" s="14" t="s">
        <v>89</v>
      </c>
    </row>
    <row r="10" spans="1:5" ht="18.75" x14ac:dyDescent="0.25">
      <c r="E10" s="14"/>
    </row>
    <row r="11" spans="1:5" ht="18.75" x14ac:dyDescent="0.3">
      <c r="C11" s="1"/>
    </row>
    <row r="12" spans="1:5" ht="18.75" customHeight="1" x14ac:dyDescent="0.25">
      <c r="A12" s="18" t="s">
        <v>5</v>
      </c>
      <c r="B12" s="18"/>
      <c r="C12" s="18"/>
      <c r="D12" s="18"/>
      <c r="E12" s="18"/>
    </row>
    <row r="13" spans="1:5" ht="18.75" customHeight="1" x14ac:dyDescent="0.25">
      <c r="A13" s="18" t="s">
        <v>6</v>
      </c>
      <c r="B13" s="18"/>
      <c r="C13" s="18"/>
      <c r="D13" s="18"/>
      <c r="E13" s="18"/>
    </row>
    <row r="14" spans="1:5" ht="18.75" customHeight="1" x14ac:dyDescent="0.25">
      <c r="A14" s="18" t="s">
        <v>85</v>
      </c>
      <c r="B14" s="18"/>
      <c r="C14" s="18"/>
      <c r="D14" s="18"/>
      <c r="E14" s="18"/>
    </row>
    <row r="15" spans="1:5" ht="18.75" x14ac:dyDescent="0.25">
      <c r="A15" s="15"/>
      <c r="B15" s="15"/>
      <c r="C15" s="16"/>
    </row>
    <row r="16" spans="1:5" ht="18.75" x14ac:dyDescent="0.3">
      <c r="A16" s="3"/>
      <c r="B16" s="3"/>
      <c r="E16" s="4" t="s">
        <v>4</v>
      </c>
    </row>
    <row r="17" spans="1:5" ht="56.25" x14ac:dyDescent="0.25">
      <c r="A17" s="5" t="s">
        <v>7</v>
      </c>
      <c r="B17" s="5" t="s">
        <v>8</v>
      </c>
      <c r="C17" s="6" t="s">
        <v>82</v>
      </c>
      <c r="D17" s="6" t="s">
        <v>83</v>
      </c>
      <c r="E17" s="6" t="s">
        <v>84</v>
      </c>
    </row>
    <row r="18" spans="1:5" ht="18.75" x14ac:dyDescent="0.3">
      <c r="A18" s="7" t="s">
        <v>9</v>
      </c>
      <c r="B18" s="8" t="s">
        <v>10</v>
      </c>
      <c r="C18" s="9">
        <f>C19+C21+C23+C27+C31+C32+C38+C39+C46+C47+C42</f>
        <v>20917044.449999999</v>
      </c>
      <c r="D18" s="9">
        <f>D19+D21+D23+D27+D31+D32+D38+D39+D46+D47+D42</f>
        <v>23434322.5</v>
      </c>
      <c r="E18" s="9">
        <f>E19+E21+E23+E27+E31+E32+E38+E39+E46+E47+E42</f>
        <v>24299388.399999999</v>
      </c>
    </row>
    <row r="19" spans="1:5" ht="18.75" x14ac:dyDescent="0.3">
      <c r="A19" s="7" t="s">
        <v>11</v>
      </c>
      <c r="B19" s="8" t="s">
        <v>12</v>
      </c>
      <c r="C19" s="9">
        <f>C20</f>
        <v>10127809.800000001</v>
      </c>
      <c r="D19" s="9">
        <f>D20</f>
        <v>10765932.800000001</v>
      </c>
      <c r="E19" s="9">
        <f>E20</f>
        <v>11467077.9</v>
      </c>
    </row>
    <row r="20" spans="1:5" ht="18.75" x14ac:dyDescent="0.3">
      <c r="A20" s="7" t="s">
        <v>13</v>
      </c>
      <c r="B20" s="8" t="s">
        <v>14</v>
      </c>
      <c r="C20" s="10">
        <v>10127809.800000001</v>
      </c>
      <c r="D20" s="10">
        <v>10765932.800000001</v>
      </c>
      <c r="E20" s="10">
        <v>11467077.9</v>
      </c>
    </row>
    <row r="21" spans="1:5" ht="37.5" x14ac:dyDescent="0.3">
      <c r="A21" s="7" t="s">
        <v>15</v>
      </c>
      <c r="B21" s="8" t="s">
        <v>16</v>
      </c>
      <c r="C21" s="9">
        <f>C22</f>
        <v>52584.9</v>
      </c>
      <c r="D21" s="9">
        <f>D22</f>
        <v>54737.599999999999</v>
      </c>
      <c r="E21" s="9">
        <f>E22</f>
        <v>56927.1</v>
      </c>
    </row>
    <row r="22" spans="1:5" ht="37.5" x14ac:dyDescent="0.3">
      <c r="A22" s="7" t="s">
        <v>17</v>
      </c>
      <c r="B22" s="8" t="s">
        <v>18</v>
      </c>
      <c r="C22" s="10">
        <v>52584.9</v>
      </c>
      <c r="D22" s="10">
        <v>54737.599999999999</v>
      </c>
      <c r="E22" s="10">
        <v>56927.1</v>
      </c>
    </row>
    <row r="23" spans="1:5" ht="18.75" x14ac:dyDescent="0.3">
      <c r="A23" s="7" t="s">
        <v>19</v>
      </c>
      <c r="B23" s="8" t="s">
        <v>20</v>
      </c>
      <c r="C23" s="9">
        <f>SUM(C24:C26)</f>
        <v>290523.2</v>
      </c>
      <c r="D23" s="9">
        <f>SUM(D24:D26)</f>
        <v>192919</v>
      </c>
      <c r="E23" s="9">
        <f>SUM(E24:E26)</f>
        <v>200062.3</v>
      </c>
    </row>
    <row r="24" spans="1:5" ht="37.5" x14ac:dyDescent="0.3">
      <c r="A24" s="7" t="s">
        <v>21</v>
      </c>
      <c r="B24" s="8" t="s">
        <v>0</v>
      </c>
      <c r="C24" s="10">
        <v>104490.3</v>
      </c>
      <c r="D24" s="10">
        <v>0</v>
      </c>
      <c r="E24" s="10">
        <v>0</v>
      </c>
    </row>
    <row r="25" spans="1:5" ht="18.75" x14ac:dyDescent="0.3">
      <c r="A25" s="7" t="s">
        <v>22</v>
      </c>
      <c r="B25" s="8" t="s">
        <v>23</v>
      </c>
      <c r="C25" s="10">
        <v>720.4</v>
      </c>
      <c r="D25" s="10">
        <v>749.9</v>
      </c>
      <c r="E25" s="10">
        <v>782.9</v>
      </c>
    </row>
    <row r="26" spans="1:5" ht="37.5" x14ac:dyDescent="0.3">
      <c r="A26" s="7" t="s">
        <v>24</v>
      </c>
      <c r="B26" s="8" t="s">
        <v>1</v>
      </c>
      <c r="C26" s="10">
        <v>185312.5</v>
      </c>
      <c r="D26" s="10">
        <v>192169.1</v>
      </c>
      <c r="E26" s="10">
        <v>199279.4</v>
      </c>
    </row>
    <row r="27" spans="1:5" ht="18.75" x14ac:dyDescent="0.3">
      <c r="A27" s="7" t="s">
        <v>25</v>
      </c>
      <c r="B27" s="8" t="s">
        <v>26</v>
      </c>
      <c r="C27" s="9">
        <f>C28+C29+C30</f>
        <v>5020752</v>
      </c>
      <c r="D27" s="9">
        <f>D28+D29+D30</f>
        <v>5188197.5</v>
      </c>
      <c r="E27" s="9">
        <f>E28+E29+E30</f>
        <v>5301595.8000000007</v>
      </c>
    </row>
    <row r="28" spans="1:5" ht="18.75" x14ac:dyDescent="0.3">
      <c r="A28" s="7" t="s">
        <v>27</v>
      </c>
      <c r="B28" s="8" t="s">
        <v>28</v>
      </c>
      <c r="C28" s="10">
        <v>875301.5</v>
      </c>
      <c r="D28" s="10">
        <v>963283.1</v>
      </c>
      <c r="E28" s="10">
        <v>1021895.5</v>
      </c>
    </row>
    <row r="29" spans="1:5" ht="18.75" x14ac:dyDescent="0.3">
      <c r="A29" s="7" t="s">
        <v>29</v>
      </c>
      <c r="B29" s="8" t="s">
        <v>30</v>
      </c>
      <c r="C29" s="10">
        <v>1510697.3</v>
      </c>
      <c r="D29" s="10">
        <v>1552203.2</v>
      </c>
      <c r="E29" s="10">
        <v>1595377.7</v>
      </c>
    </row>
    <row r="30" spans="1:5" ht="18.75" x14ac:dyDescent="0.3">
      <c r="A30" s="7" t="s">
        <v>31</v>
      </c>
      <c r="B30" s="8" t="s">
        <v>32</v>
      </c>
      <c r="C30" s="10">
        <v>2634753.2000000002</v>
      </c>
      <c r="D30" s="10">
        <v>2672711.2000000002</v>
      </c>
      <c r="E30" s="10">
        <v>2684322.6</v>
      </c>
    </row>
    <row r="31" spans="1:5" ht="18.75" x14ac:dyDescent="0.3">
      <c r="A31" s="7" t="s">
        <v>33</v>
      </c>
      <c r="B31" s="8" t="s">
        <v>34</v>
      </c>
      <c r="C31" s="10">
        <v>199061.5</v>
      </c>
      <c r="D31" s="10">
        <v>199037</v>
      </c>
      <c r="E31" s="10">
        <v>199033</v>
      </c>
    </row>
    <row r="32" spans="1:5" ht="56.25" x14ac:dyDescent="0.3">
      <c r="A32" s="7" t="s">
        <v>35</v>
      </c>
      <c r="B32" s="8" t="s">
        <v>36</v>
      </c>
      <c r="C32" s="9">
        <f>C33+C34+C35+C36+C37</f>
        <v>868065.9</v>
      </c>
      <c r="D32" s="9">
        <f>D33+D34+D35+D36+D37</f>
        <v>1052192.7</v>
      </c>
      <c r="E32" s="9">
        <f>E33+E34+E35+E36+E37</f>
        <v>1027532.5</v>
      </c>
    </row>
    <row r="33" spans="1:5" ht="93.75" x14ac:dyDescent="0.3">
      <c r="A33" s="7" t="s">
        <v>37</v>
      </c>
      <c r="B33" s="8" t="s">
        <v>38</v>
      </c>
      <c r="C33" s="10">
        <v>0</v>
      </c>
      <c r="D33" s="10">
        <v>0</v>
      </c>
      <c r="E33" s="10">
        <v>0</v>
      </c>
    </row>
    <row r="34" spans="1:5" ht="93.75" x14ac:dyDescent="0.3">
      <c r="A34" s="7" t="s">
        <v>39</v>
      </c>
      <c r="B34" s="11" t="s">
        <v>40</v>
      </c>
      <c r="C34" s="10">
        <v>678016.9</v>
      </c>
      <c r="D34" s="10">
        <v>864294.40000000002</v>
      </c>
      <c r="E34" s="10">
        <v>842603.6</v>
      </c>
    </row>
    <row r="35" spans="1:5" ht="56.25" x14ac:dyDescent="0.3">
      <c r="A35" s="7" t="s">
        <v>41</v>
      </c>
      <c r="B35" s="8" t="s">
        <v>42</v>
      </c>
      <c r="C35" s="10">
        <v>3082</v>
      </c>
      <c r="D35" s="10">
        <v>2207.9</v>
      </c>
      <c r="E35" s="10">
        <v>1450.3</v>
      </c>
    </row>
    <row r="36" spans="1:5" ht="37.5" x14ac:dyDescent="0.3">
      <c r="A36" s="7" t="s">
        <v>43</v>
      </c>
      <c r="B36" s="8" t="s">
        <v>44</v>
      </c>
      <c r="C36" s="10">
        <v>18949.5</v>
      </c>
      <c r="D36" s="10">
        <v>19754</v>
      </c>
      <c r="E36" s="10">
        <v>19545</v>
      </c>
    </row>
    <row r="37" spans="1:5" ht="93.75" x14ac:dyDescent="0.3">
      <c r="A37" s="7" t="s">
        <v>45</v>
      </c>
      <c r="B37" s="11" t="s">
        <v>46</v>
      </c>
      <c r="C37" s="10">
        <v>168017.5</v>
      </c>
      <c r="D37" s="10">
        <v>165936.4</v>
      </c>
      <c r="E37" s="10">
        <v>163933.6</v>
      </c>
    </row>
    <row r="38" spans="1:5" ht="18.75" x14ac:dyDescent="0.3">
      <c r="A38" s="7" t="s">
        <v>47</v>
      </c>
      <c r="B38" s="8" t="s">
        <v>48</v>
      </c>
      <c r="C38" s="10">
        <v>8099.1</v>
      </c>
      <c r="D38" s="10">
        <v>8438</v>
      </c>
      <c r="E38" s="10">
        <v>8791.7999999999993</v>
      </c>
    </row>
    <row r="39" spans="1:5" ht="37.5" x14ac:dyDescent="0.3">
      <c r="A39" s="7" t="s">
        <v>49</v>
      </c>
      <c r="B39" s="8" t="s">
        <v>50</v>
      </c>
      <c r="C39" s="9">
        <f>C40+C41</f>
        <v>3852628.05</v>
      </c>
      <c r="D39" s="9">
        <f>D40+D41</f>
        <v>5402413.0999999996</v>
      </c>
      <c r="E39" s="9">
        <f>E40+E41</f>
        <v>5510994.8999999994</v>
      </c>
    </row>
    <row r="40" spans="1:5" ht="18.75" x14ac:dyDescent="0.3">
      <c r="A40" s="7" t="s">
        <v>51</v>
      </c>
      <c r="B40" s="8" t="s">
        <v>52</v>
      </c>
      <c r="C40" s="10">
        <v>4456.5</v>
      </c>
      <c r="D40" s="10">
        <v>1283.0999999999999</v>
      </c>
      <c r="E40" s="10">
        <v>1283.0999999999999</v>
      </c>
    </row>
    <row r="41" spans="1:5" ht="18.75" x14ac:dyDescent="0.3">
      <c r="A41" s="7" t="s">
        <v>53</v>
      </c>
      <c r="B41" s="8" t="s">
        <v>54</v>
      </c>
      <c r="C41" s="10">
        <f>3998695.1-164232.1+13708.55</f>
        <v>3848171.55</v>
      </c>
      <c r="D41" s="10">
        <v>5401130</v>
      </c>
      <c r="E41" s="10">
        <v>5509711.7999999998</v>
      </c>
    </row>
    <row r="42" spans="1:5" ht="37.5" x14ac:dyDescent="0.3">
      <c r="A42" s="7" t="s">
        <v>55</v>
      </c>
      <c r="B42" s="8" t="s">
        <v>56</v>
      </c>
      <c r="C42" s="9">
        <f>C43+C44+C45</f>
        <v>233805.2</v>
      </c>
      <c r="D42" s="9">
        <f>D43+D44+D45</f>
        <v>314777.40000000002</v>
      </c>
      <c r="E42" s="9">
        <f>E43+E44+E45</f>
        <v>283197.2</v>
      </c>
    </row>
    <row r="43" spans="1:5" ht="93.75" x14ac:dyDescent="0.3">
      <c r="A43" s="7" t="s">
        <v>57</v>
      </c>
      <c r="B43" s="11" t="s">
        <v>58</v>
      </c>
      <c r="C43" s="10">
        <v>87220.5</v>
      </c>
      <c r="D43" s="10">
        <v>168192.7</v>
      </c>
      <c r="E43" s="10">
        <v>136612.5</v>
      </c>
    </row>
    <row r="44" spans="1:5" ht="37.5" x14ac:dyDescent="0.3">
      <c r="A44" s="7" t="s">
        <v>59</v>
      </c>
      <c r="B44" s="8" t="s">
        <v>60</v>
      </c>
      <c r="C44" s="10">
        <v>110724.7</v>
      </c>
      <c r="D44" s="10">
        <v>110724.7</v>
      </c>
      <c r="E44" s="10">
        <v>110724.7</v>
      </c>
    </row>
    <row r="45" spans="1:5" ht="75" x14ac:dyDescent="0.3">
      <c r="A45" s="7" t="s">
        <v>61</v>
      </c>
      <c r="B45" s="8" t="s">
        <v>62</v>
      </c>
      <c r="C45" s="10">
        <v>35860</v>
      </c>
      <c r="D45" s="10">
        <v>35860</v>
      </c>
      <c r="E45" s="10">
        <v>35860</v>
      </c>
    </row>
    <row r="46" spans="1:5" ht="18.75" x14ac:dyDescent="0.3">
      <c r="A46" s="7" t="s">
        <v>63</v>
      </c>
      <c r="B46" s="8" t="s">
        <v>64</v>
      </c>
      <c r="C46" s="10">
        <v>220797.5</v>
      </c>
      <c r="D46" s="10">
        <v>216933.4</v>
      </c>
      <c r="E46" s="10">
        <v>211565.9</v>
      </c>
    </row>
    <row r="47" spans="1:5" ht="18.75" x14ac:dyDescent="0.3">
      <c r="A47" s="7" t="s">
        <v>65</v>
      </c>
      <c r="B47" s="8" t="s">
        <v>66</v>
      </c>
      <c r="C47" s="9">
        <f>C48</f>
        <v>42917.3</v>
      </c>
      <c r="D47" s="9">
        <f>D48</f>
        <v>38744</v>
      </c>
      <c r="E47" s="9">
        <f>E48</f>
        <v>32610</v>
      </c>
    </row>
    <row r="48" spans="1:5" ht="18.75" x14ac:dyDescent="0.3">
      <c r="A48" s="7" t="s">
        <v>67</v>
      </c>
      <c r="B48" s="8" t="s">
        <v>68</v>
      </c>
      <c r="C48" s="10">
        <v>42917.3</v>
      </c>
      <c r="D48" s="10">
        <v>38744</v>
      </c>
      <c r="E48" s="10">
        <v>32610</v>
      </c>
    </row>
    <row r="49" spans="1:5" ht="18.75" x14ac:dyDescent="0.3">
      <c r="A49" s="7" t="s">
        <v>69</v>
      </c>
      <c r="B49" s="8" t="s">
        <v>70</v>
      </c>
      <c r="C49" s="9">
        <f>C50+C55</f>
        <v>17953976.642999999</v>
      </c>
      <c r="D49" s="9">
        <f t="shared" ref="D49:E49" si="0">D50</f>
        <v>18067103.699999999</v>
      </c>
      <c r="E49" s="9">
        <f t="shared" si="0"/>
        <v>16182399</v>
      </c>
    </row>
    <row r="50" spans="1:5" ht="37.5" x14ac:dyDescent="0.3">
      <c r="A50" s="7" t="s">
        <v>71</v>
      </c>
      <c r="B50" s="8" t="s">
        <v>72</v>
      </c>
      <c r="C50" s="9">
        <f>C51+C52+C53+C54</f>
        <v>17948000.5</v>
      </c>
      <c r="D50" s="9">
        <f t="shared" ref="D50:E50" si="1">D51+D52+D53+D54</f>
        <v>18067103.699999999</v>
      </c>
      <c r="E50" s="9">
        <f t="shared" si="1"/>
        <v>16182399</v>
      </c>
    </row>
    <row r="51" spans="1:5" ht="18.75" x14ac:dyDescent="0.3">
      <c r="A51" s="7" t="s">
        <v>78</v>
      </c>
      <c r="B51" s="8" t="s">
        <v>73</v>
      </c>
      <c r="C51" s="10">
        <v>172278</v>
      </c>
      <c r="D51" s="10">
        <v>936081.9</v>
      </c>
      <c r="E51" s="10">
        <v>0</v>
      </c>
    </row>
    <row r="52" spans="1:5" ht="37.5" x14ac:dyDescent="0.3">
      <c r="A52" s="7" t="s">
        <v>79</v>
      </c>
      <c r="B52" s="8" t="s">
        <v>74</v>
      </c>
      <c r="C52" s="10">
        <f>4473874.1+672672.4</f>
        <v>5146546.5</v>
      </c>
      <c r="D52" s="10">
        <f>4837681.6-52788.9</f>
        <v>4784892.6999999993</v>
      </c>
      <c r="E52" s="10">
        <f>5282017.3-1634538.9</f>
        <v>3647478.4</v>
      </c>
    </row>
    <row r="53" spans="1:5" ht="18.75" x14ac:dyDescent="0.3">
      <c r="A53" s="7" t="s">
        <v>80</v>
      </c>
      <c r="B53" s="8" t="s">
        <v>75</v>
      </c>
      <c r="C53" s="10">
        <f>9322733.9-6364.8</f>
        <v>9316369.0999999996</v>
      </c>
      <c r="D53" s="10">
        <f>10192957.5+8050.5</f>
        <v>10201008</v>
      </c>
      <c r="E53" s="10">
        <f>10171861.1+104187.3</f>
        <v>10276048.4</v>
      </c>
    </row>
    <row r="54" spans="1:5" ht="18.75" x14ac:dyDescent="0.3">
      <c r="A54" s="7" t="s">
        <v>81</v>
      </c>
      <c r="B54" s="8" t="s">
        <v>76</v>
      </c>
      <c r="C54" s="10">
        <f>2922609.8+390197.1</f>
        <v>3312806.9</v>
      </c>
      <c r="D54" s="10">
        <f>1603964.7+541156.4</f>
        <v>2145121.1</v>
      </c>
      <c r="E54" s="10">
        <f>662381.8+1596490.4</f>
        <v>2258872.2000000002</v>
      </c>
    </row>
    <row r="55" spans="1:5" ht="93.75" x14ac:dyDescent="0.3">
      <c r="A55" s="7" t="s">
        <v>86</v>
      </c>
      <c r="B55" s="8" t="s">
        <v>87</v>
      </c>
      <c r="C55" s="10">
        <v>5976.143</v>
      </c>
      <c r="D55" s="10">
        <v>0</v>
      </c>
      <c r="E55" s="10">
        <v>0</v>
      </c>
    </row>
    <row r="56" spans="1:5" ht="18.75" x14ac:dyDescent="0.3">
      <c r="A56" s="17" t="s">
        <v>77</v>
      </c>
      <c r="B56" s="17"/>
      <c r="C56" s="9">
        <f>C18+C49</f>
        <v>38871021.092999995</v>
      </c>
      <c r="D56" s="9">
        <f>D18+D49</f>
        <v>41501426.200000003</v>
      </c>
      <c r="E56" s="9">
        <f>E18+E49</f>
        <v>40481787.399999999</v>
      </c>
    </row>
  </sheetData>
  <mergeCells count="4">
    <mergeCell ref="A56:B56"/>
    <mergeCell ref="A12:E12"/>
    <mergeCell ref="A13:E13"/>
    <mergeCell ref="A14:E14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Пискунова Алена Алексеевна</cp:lastModifiedBy>
  <cp:lastPrinted>2020-02-03T05:02:27Z</cp:lastPrinted>
  <dcterms:created xsi:type="dcterms:W3CDTF">2018-10-16T12:27:33Z</dcterms:created>
  <dcterms:modified xsi:type="dcterms:W3CDTF">2020-02-04T12:06:59Z</dcterms:modified>
</cp:coreProperties>
</file>